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4020" windowWidth="15600" windowHeight="4080" firstSheet="23" activeTab="34"/>
  </bookViews>
  <sheets>
    <sheet name="Introduc." sheetId="1" r:id="rId1"/>
    <sheet name="Rev_Cap" sheetId="2" r:id="rId2"/>
    <sheet name="SUMMARY " sheetId="3" r:id="rId3"/>
    <sheet name="Dem1" sheetId="4" r:id="rId4"/>
    <sheet name="dem2" sheetId="5" r:id="rId5"/>
    <sheet name="dem3" sheetId="6" r:id="rId6"/>
    <sheet name="dem7" sheetId="8" r:id="rId7"/>
    <sheet name="dem10" sheetId="9" r:id="rId8"/>
    <sheet name="dem11" sheetId="10" r:id="rId9"/>
    <sheet name="dem12" sheetId="11" r:id="rId10"/>
    <sheet name="Dem13" sheetId="12" r:id="rId11"/>
    <sheet name="Dem14" sheetId="31" r:id="rId12"/>
    <sheet name="Dem15" sheetId="32" r:id="rId13"/>
    <sheet name="dem16" sheetId="13" r:id="rId14"/>
    <sheet name="dem18" sheetId="34" r:id="rId15"/>
    <sheet name="dem19" sheetId="14" r:id="rId16"/>
    <sheet name="dem20" sheetId="35" r:id="rId17"/>
    <sheet name="dem21" sheetId="15" r:id="rId18"/>
    <sheet name="dem22" sheetId="16" r:id="rId19"/>
    <sheet name="dem23" sheetId="37" r:id="rId20"/>
    <sheet name="dem24" sheetId="38" r:id="rId21"/>
    <sheet name="dem27" sheetId="41" r:id="rId22"/>
    <sheet name="dem28" sheetId="17" r:id="rId23"/>
    <sheet name="dem29" sheetId="18" r:id="rId24"/>
    <sheet name="dem30" sheetId="42" r:id="rId25"/>
    <sheet name="dem31" sheetId="19" r:id="rId26"/>
    <sheet name="dem33" sheetId="20" r:id="rId27"/>
    <sheet name="dem34" sheetId="21" r:id="rId28"/>
    <sheet name="dem35" sheetId="53" r:id="rId29"/>
    <sheet name="dem37" sheetId="45" r:id="rId30"/>
    <sheet name="dem38" sheetId="23" r:id="rId31"/>
    <sheet name="dem39" sheetId="24" r:id="rId32"/>
    <sheet name="dem40" sheetId="25" r:id="rId33"/>
    <sheet name="dem41" sheetId="46" r:id="rId34"/>
    <sheet name="PSC" sheetId="50" r:id="rId35"/>
  </sheets>
  <externalReferences>
    <externalReference r:id="rId36"/>
  </externalReferences>
  <definedNames>
    <definedName name="__123Graph_D" localSheetId="7" hidden="1">[1]DEMAND18!#REF!</definedName>
    <definedName name="__123Graph_D" localSheetId="11" hidden="1">#REF!</definedName>
    <definedName name="__123Graph_D" localSheetId="12" hidden="1">#REF!</definedName>
    <definedName name="__123Graph_D" localSheetId="14" hidden="1">#REF!</definedName>
    <definedName name="__123Graph_D" localSheetId="16" hidden="1">#REF!</definedName>
    <definedName name="__123Graph_D" localSheetId="19" hidden="1">#REF!</definedName>
    <definedName name="__123Graph_D" localSheetId="20" hidden="1">#REF!</definedName>
    <definedName name="__123Graph_D" localSheetId="21" hidden="1">#REF!</definedName>
    <definedName name="__123Graph_D" localSheetId="24" hidden="1">#REF!</definedName>
    <definedName name="__123Graph_D" localSheetId="25" hidden="1">#REF!</definedName>
    <definedName name="__123Graph_D" localSheetId="28" hidden="1">#REF!</definedName>
    <definedName name="__123Graph_D" localSheetId="29" hidden="1">#REF!</definedName>
    <definedName name="__123Graph_D" localSheetId="33" hidden="1">#REF!</definedName>
    <definedName name="__123Graph_D" localSheetId="34" hidden="1">#REF!</definedName>
    <definedName name="__123Graph_D" hidden="1">#REF!</definedName>
    <definedName name="_xlnm._FilterDatabase" localSheetId="3" hidden="1">'Dem1'!$A$1:$AH$16</definedName>
    <definedName name="_xlnm._FilterDatabase" localSheetId="7" hidden="1">'dem10'!$A$18:$AC$18</definedName>
    <definedName name="_xlnm._FilterDatabase" localSheetId="8" hidden="1">'dem11'!$A$14:$AH$16</definedName>
    <definedName name="_xlnm._FilterDatabase" localSheetId="9" hidden="1">'dem12'!$A$14:$N$14</definedName>
    <definedName name="_xlnm._FilterDatabase" localSheetId="10" hidden="1">'Dem13'!$A$14:$AL$16</definedName>
    <definedName name="_xlnm._FilterDatabase" localSheetId="11" hidden="1">'Dem14'!$A$14:$AK$14</definedName>
    <definedName name="_xlnm._FilterDatabase" localSheetId="12" hidden="1">'Dem15'!$A$14:$AK$14</definedName>
    <definedName name="_xlnm._FilterDatabase" localSheetId="13" hidden="1">'dem16'!$A$14:$AC$22</definedName>
    <definedName name="_xlnm._FilterDatabase" localSheetId="14" hidden="1">'dem18'!$A$14:$AC$14</definedName>
    <definedName name="_xlnm._FilterDatabase" localSheetId="15" hidden="1">'dem19'!$A$14:$J$14</definedName>
    <definedName name="_xlnm._FilterDatabase" localSheetId="4" hidden="1">'dem2'!$A$1:$Y$13</definedName>
    <definedName name="_xlnm._FilterDatabase" localSheetId="16" hidden="1">'dem20'!$A$17:$W$55</definedName>
    <definedName name="_xlnm._FilterDatabase" localSheetId="18" hidden="1">'dem22'!$A$14:$AC$15</definedName>
    <definedName name="_xlnm._FilterDatabase" localSheetId="19" hidden="1">'dem23'!$A$17:$AB$17</definedName>
    <definedName name="_xlnm._FilterDatabase" localSheetId="23" hidden="1">'dem29'!$A$14:$AT$14</definedName>
    <definedName name="_xlnm._FilterDatabase" localSheetId="5" hidden="1">'dem3'!$A$14:$X$17</definedName>
    <definedName name="_xlnm._FilterDatabase" localSheetId="24" hidden="1">'dem30'!$A$14:$AT$14</definedName>
    <definedName name="_xlnm._FilterDatabase" localSheetId="25" hidden="1">'dem31'!$A$15:$AC$15</definedName>
    <definedName name="_xlnm._FilterDatabase" localSheetId="26" hidden="1">'dem33'!$A$14:$AD$14</definedName>
    <definedName name="_xlnm._FilterDatabase" localSheetId="27" hidden="1">'dem34'!$A$14:$Y$23</definedName>
    <definedName name="_xlnm._FilterDatabase" localSheetId="28" hidden="1">'dem35'!$A$14:$AB$176</definedName>
    <definedName name="_xlnm._FilterDatabase" localSheetId="29" hidden="1">'dem37'!$B$14:$V$19</definedName>
    <definedName name="_xlnm._FilterDatabase" localSheetId="30" hidden="1">'dem38'!$A$14:$W$79</definedName>
    <definedName name="_xlnm._FilterDatabase" localSheetId="31" hidden="1">'dem39'!$A$14:$AM$14</definedName>
    <definedName name="_xlnm._FilterDatabase" localSheetId="32" hidden="1">'dem40'!$A$14:$AE$14</definedName>
    <definedName name="_xlnm._FilterDatabase" localSheetId="33" hidden="1">'dem41'!$A$14:$AE$14</definedName>
    <definedName name="_xlnm._FilterDatabase" localSheetId="6" hidden="1">'dem7'!$A$15:$Z$15</definedName>
    <definedName name="_xlnm._FilterDatabase" localSheetId="34" hidden="1">PSC!$A$13:$AE$13</definedName>
    <definedName name="_xlnm._FilterDatabase" localSheetId="1" hidden="1">Rev_Cap!$A$6:$I$41</definedName>
    <definedName name="_xlnm._FilterDatabase" localSheetId="2" hidden="1">'SUMMARY '!$A$5:$G$38</definedName>
    <definedName name="_rec1" localSheetId="7">'dem10'!#REF!</definedName>
    <definedName name="_rec1" localSheetId="11">#REF!</definedName>
    <definedName name="_rec1" localSheetId="12">#REF!</definedName>
    <definedName name="_rec1" localSheetId="14">#REF!</definedName>
    <definedName name="_rec1" localSheetId="16">#REF!</definedName>
    <definedName name="_rec1" localSheetId="19">#REF!</definedName>
    <definedName name="_rec1" localSheetId="20">#REF!</definedName>
    <definedName name="_rec1" localSheetId="21">#REF!</definedName>
    <definedName name="_rec1" localSheetId="24">#REF!</definedName>
    <definedName name="_rec1" localSheetId="28">#REF!</definedName>
    <definedName name="_rec1" localSheetId="29">#REF!</definedName>
    <definedName name="_rec1" localSheetId="33">#REF!</definedName>
    <definedName name="_rec1" localSheetId="34">#REF!</definedName>
    <definedName name="_rec1">#REF!</definedName>
    <definedName name="_rec2" localSheetId="7">'dem10'!#REF!</definedName>
    <definedName name="_Regression_Int" localSheetId="7" hidden="1">1</definedName>
    <definedName name="_Regression_Int" localSheetId="25" hidden="1">1</definedName>
    <definedName name="ahcap" localSheetId="11">#REF!</definedName>
    <definedName name="ahcap" localSheetId="12">#REF!</definedName>
    <definedName name="ahcap" localSheetId="14">#REF!</definedName>
    <definedName name="ahcap" localSheetId="16">#REF!</definedName>
    <definedName name="ahcap" localSheetId="19">#REF!</definedName>
    <definedName name="ahcap" localSheetId="20">#REF!</definedName>
    <definedName name="ahcap" localSheetId="21">#REF!</definedName>
    <definedName name="ahcap" localSheetId="24">#REF!</definedName>
    <definedName name="ahcap" localSheetId="28">#REF!</definedName>
    <definedName name="ahcap" localSheetId="29">#REF!</definedName>
    <definedName name="ahcap" localSheetId="33">#REF!</definedName>
    <definedName name="ahcap" localSheetId="34">#REF!</definedName>
    <definedName name="ahcap">#REF!</definedName>
    <definedName name="censusrec" localSheetId="11">#REF!</definedName>
    <definedName name="censusrec" localSheetId="12">#REF!</definedName>
    <definedName name="censusrec" localSheetId="14">#REF!</definedName>
    <definedName name="censusrec" localSheetId="16">#REF!</definedName>
    <definedName name="censusrec" localSheetId="19">#REF!</definedName>
    <definedName name="censusrec" localSheetId="20">#REF!</definedName>
    <definedName name="censusrec" localSheetId="21">#REF!</definedName>
    <definedName name="censusrec" localSheetId="24">#REF!</definedName>
    <definedName name="censusrec" localSheetId="28">#REF!</definedName>
    <definedName name="censusrec" localSheetId="29">#REF!</definedName>
    <definedName name="censusrec" localSheetId="33">#REF!</definedName>
    <definedName name="censusrec" localSheetId="34">#REF!</definedName>
    <definedName name="censusrec">#REF!</definedName>
    <definedName name="cess" localSheetId="7">'dem10'!#REF!</definedName>
    <definedName name="charged" localSheetId="11">#REF!</definedName>
    <definedName name="charged" localSheetId="12">#REF!</definedName>
    <definedName name="charged" localSheetId="14">#REF!</definedName>
    <definedName name="charged" localSheetId="16">#REF!</definedName>
    <definedName name="charged" localSheetId="19">#REF!</definedName>
    <definedName name="charged" localSheetId="20">#REF!</definedName>
    <definedName name="charged" localSheetId="21">#REF!</definedName>
    <definedName name="charged" localSheetId="24">#REF!</definedName>
    <definedName name="charged" localSheetId="28">#REF!</definedName>
    <definedName name="charged" localSheetId="29">#REF!</definedName>
    <definedName name="charged" localSheetId="33">#REF!</definedName>
    <definedName name="charged" localSheetId="34">#REF!</definedName>
    <definedName name="charged">#REF!</definedName>
    <definedName name="da" localSheetId="11">#REF!</definedName>
    <definedName name="da" localSheetId="12">#REF!</definedName>
    <definedName name="da" localSheetId="14">#REF!</definedName>
    <definedName name="da" localSheetId="16">#REF!</definedName>
    <definedName name="da" localSheetId="19">#REF!</definedName>
    <definedName name="da" localSheetId="20">#REF!</definedName>
    <definedName name="da" localSheetId="21">#REF!</definedName>
    <definedName name="da" localSheetId="24">#REF!</definedName>
    <definedName name="da" localSheetId="28">#REF!</definedName>
    <definedName name="da" localSheetId="29">#REF!</definedName>
    <definedName name="da" localSheetId="33">#REF!</definedName>
    <definedName name="da" localSheetId="34">#REF!</definedName>
    <definedName name="da">#REF!</definedName>
    <definedName name="debt" localSheetId="7">'dem10'!#REF!</definedName>
    <definedName name="debt1" localSheetId="7">'dem10'!#REF!</definedName>
    <definedName name="ee" localSheetId="11">#REF!</definedName>
    <definedName name="ee" localSheetId="12">#REF!</definedName>
    <definedName name="ee" localSheetId="14">#REF!</definedName>
    <definedName name="ee" localSheetId="16">#REF!</definedName>
    <definedName name="ee" localSheetId="19">#REF!</definedName>
    <definedName name="ee" localSheetId="20">#REF!</definedName>
    <definedName name="ee" localSheetId="21">#REF!</definedName>
    <definedName name="ee" localSheetId="24">#REF!</definedName>
    <definedName name="ee" localSheetId="28">#REF!</definedName>
    <definedName name="ee" localSheetId="29">#REF!</definedName>
    <definedName name="ee" localSheetId="33">#REF!</definedName>
    <definedName name="ee" localSheetId="34">#REF!</definedName>
    <definedName name="ee">#REF!</definedName>
    <definedName name="financecharged" localSheetId="7">'dem10'!#REF!</definedName>
    <definedName name="financevoted" localSheetId="7">'dem10'!#REF!</definedName>
    <definedName name="fishcap" localSheetId="11">#REF!</definedName>
    <definedName name="fishcap" localSheetId="12">#REF!</definedName>
    <definedName name="fishcap" localSheetId="14">#REF!</definedName>
    <definedName name="fishcap" localSheetId="16">#REF!</definedName>
    <definedName name="fishcap" localSheetId="19">#REF!</definedName>
    <definedName name="fishcap" localSheetId="20">#REF!</definedName>
    <definedName name="fishcap" localSheetId="21">#REF!</definedName>
    <definedName name="fishcap" localSheetId="24">#REF!</definedName>
    <definedName name="fishcap" localSheetId="28">#REF!</definedName>
    <definedName name="fishcap" localSheetId="29">#REF!</definedName>
    <definedName name="fishcap" localSheetId="33">#REF!</definedName>
    <definedName name="fishcap" localSheetId="34">#REF!</definedName>
    <definedName name="fishcap">#REF!</definedName>
    <definedName name="Fishrev" localSheetId="11">#REF!</definedName>
    <definedName name="Fishrev" localSheetId="12">#REF!</definedName>
    <definedName name="Fishrev" localSheetId="14">#REF!</definedName>
    <definedName name="Fishrev" localSheetId="16">#REF!</definedName>
    <definedName name="Fishrev" localSheetId="19">#REF!</definedName>
    <definedName name="Fishrev" localSheetId="20">#REF!</definedName>
    <definedName name="Fishrev" localSheetId="21">#REF!</definedName>
    <definedName name="Fishrev" localSheetId="24">#REF!</definedName>
    <definedName name="Fishrev" localSheetId="28">#REF!</definedName>
    <definedName name="Fishrev" localSheetId="29">#REF!</definedName>
    <definedName name="Fishrev" localSheetId="33">#REF!</definedName>
    <definedName name="Fishrev" localSheetId="34">#REF!</definedName>
    <definedName name="Fishrev">#REF!</definedName>
    <definedName name="fwl" localSheetId="11">#REF!</definedName>
    <definedName name="fwl" localSheetId="12">#REF!</definedName>
    <definedName name="fwl" localSheetId="14">#REF!</definedName>
    <definedName name="fwl" localSheetId="16">#REF!</definedName>
    <definedName name="fwl" localSheetId="19">#REF!</definedName>
    <definedName name="fwl" localSheetId="20">#REF!</definedName>
    <definedName name="fwl" localSheetId="21">#REF!</definedName>
    <definedName name="fwl" localSheetId="24">#REF!</definedName>
    <definedName name="fwl" localSheetId="28">#REF!</definedName>
    <definedName name="fwl" localSheetId="29">#REF!</definedName>
    <definedName name="fwl" localSheetId="33">#REF!</definedName>
    <definedName name="fwl" localSheetId="34">#REF!</definedName>
    <definedName name="fwl">#REF!</definedName>
    <definedName name="fwlcap" localSheetId="11">#REF!</definedName>
    <definedName name="fwlcap" localSheetId="12">#REF!</definedName>
    <definedName name="fwlcap" localSheetId="14">#REF!</definedName>
    <definedName name="fwlcap" localSheetId="16">#REF!</definedName>
    <definedName name="fwlcap" localSheetId="19">#REF!</definedName>
    <definedName name="fwlcap" localSheetId="20">#REF!</definedName>
    <definedName name="fwlcap" localSheetId="21">#REF!</definedName>
    <definedName name="fwlcap" localSheetId="24">#REF!</definedName>
    <definedName name="fwlcap" localSheetId="28">#REF!</definedName>
    <definedName name="fwlcap" localSheetId="29">#REF!</definedName>
    <definedName name="fwlcap" localSheetId="33">#REF!</definedName>
    <definedName name="fwlcap" localSheetId="34">#REF!</definedName>
    <definedName name="fwlcap">#REF!</definedName>
    <definedName name="fwlrec" localSheetId="11">#REF!</definedName>
    <definedName name="fwlrec" localSheetId="12">#REF!</definedName>
    <definedName name="fwlrec" localSheetId="14">#REF!</definedName>
    <definedName name="fwlrec" localSheetId="16">#REF!</definedName>
    <definedName name="fwlrec" localSheetId="19">#REF!</definedName>
    <definedName name="fwlrec" localSheetId="20">#REF!</definedName>
    <definedName name="fwlrec" localSheetId="21">#REF!</definedName>
    <definedName name="fwlrec" localSheetId="24">#REF!</definedName>
    <definedName name="fwlrec" localSheetId="28">#REF!</definedName>
    <definedName name="fwlrec" localSheetId="29">#REF!</definedName>
    <definedName name="fwlrec" localSheetId="33">#REF!</definedName>
    <definedName name="fwlrec" localSheetId="34">#REF!</definedName>
    <definedName name="fwlrec">#REF!</definedName>
    <definedName name="housing" localSheetId="11">#REF!</definedName>
    <definedName name="housing" localSheetId="12">#REF!</definedName>
    <definedName name="housing" localSheetId="14">#REF!</definedName>
    <definedName name="housing" localSheetId="16">#REF!</definedName>
    <definedName name="housing" localSheetId="19">#REF!</definedName>
    <definedName name="housing" localSheetId="20">#REF!</definedName>
    <definedName name="housing" localSheetId="21">#REF!</definedName>
    <definedName name="housing" localSheetId="24">#REF!</definedName>
    <definedName name="housing" localSheetId="25">'dem31'!#REF!</definedName>
    <definedName name="housing" localSheetId="28">#REF!</definedName>
    <definedName name="housing" localSheetId="29">#REF!</definedName>
    <definedName name="housing" localSheetId="33">#REF!</definedName>
    <definedName name="housing" localSheetId="34">#REF!</definedName>
    <definedName name="housing">#REF!</definedName>
    <definedName name="housingcap" localSheetId="11">#REF!</definedName>
    <definedName name="housingcap" localSheetId="12">#REF!</definedName>
    <definedName name="housingcap" localSheetId="14">#REF!</definedName>
    <definedName name="housingcap" localSheetId="16">#REF!</definedName>
    <definedName name="housingcap" localSheetId="19">#REF!</definedName>
    <definedName name="housingcap" localSheetId="20">#REF!</definedName>
    <definedName name="housingcap" localSheetId="21">#REF!</definedName>
    <definedName name="housingcap" localSheetId="24">#REF!</definedName>
    <definedName name="housingcap" localSheetId="25">#REF!</definedName>
    <definedName name="housingcap" localSheetId="28">#REF!</definedName>
    <definedName name="housingcap" localSheetId="29">#REF!</definedName>
    <definedName name="housingcap" localSheetId="33">#REF!</definedName>
    <definedName name="housingcap" localSheetId="34">#REF!</definedName>
    <definedName name="housingcap">#REF!</definedName>
    <definedName name="interest" localSheetId="7">'dem10'!#REF!</definedName>
    <definedName name="it" localSheetId="7">'dem10'!#REF!</definedName>
    <definedName name="justice" localSheetId="11">#REF!</definedName>
    <definedName name="justice" localSheetId="12">#REF!</definedName>
    <definedName name="justice" localSheetId="14">#REF!</definedName>
    <definedName name="justice" localSheetId="16">#REF!</definedName>
    <definedName name="justice" localSheetId="19">#REF!</definedName>
    <definedName name="justice" localSheetId="20">#REF!</definedName>
    <definedName name="justice" localSheetId="21">#REF!</definedName>
    <definedName name="justice" localSheetId="24">#REF!</definedName>
    <definedName name="justice" localSheetId="28">#REF!</definedName>
    <definedName name="justice" localSheetId="29">#REF!</definedName>
    <definedName name="justice" localSheetId="33">#REF!</definedName>
    <definedName name="justice" localSheetId="34">#REF!</definedName>
    <definedName name="justice">#REF!</definedName>
    <definedName name="justicerec" localSheetId="11">#REF!</definedName>
    <definedName name="justicerec" localSheetId="12">#REF!</definedName>
    <definedName name="justicerec" localSheetId="14">#REF!</definedName>
    <definedName name="justicerec" localSheetId="16">#REF!</definedName>
    <definedName name="justicerec" localSheetId="19">#REF!</definedName>
    <definedName name="justicerec" localSheetId="20">#REF!</definedName>
    <definedName name="justicerec" localSheetId="21">#REF!</definedName>
    <definedName name="justicerec" localSheetId="24">#REF!</definedName>
    <definedName name="justicerec" localSheetId="28">#REF!</definedName>
    <definedName name="justicerec" localSheetId="29">#REF!</definedName>
    <definedName name="justicerec" localSheetId="33">#REF!</definedName>
    <definedName name="justicerec" localSheetId="34">#REF!</definedName>
    <definedName name="justicerec">#REF!</definedName>
    <definedName name="loans" localSheetId="7">'dem10'!#REF!</definedName>
    <definedName name="lotteries" localSheetId="7">'dem10'!#REF!</definedName>
    <definedName name="lottery" localSheetId="7">'dem10'!A1</definedName>
    <definedName name="lottery1" localSheetId="7">'dem10'!A1</definedName>
    <definedName name="lottery1">'dem10'!A1</definedName>
    <definedName name="lottery2" localSheetId="7">'dem10'!#REF!</definedName>
    <definedName name="lr" localSheetId="11">#REF!</definedName>
    <definedName name="lr" localSheetId="12">#REF!</definedName>
    <definedName name="lr" localSheetId="14">#REF!</definedName>
    <definedName name="lr" localSheetId="16">#REF!</definedName>
    <definedName name="lr" localSheetId="19">#REF!</definedName>
    <definedName name="lr" localSheetId="20">#REF!</definedName>
    <definedName name="lr" localSheetId="21">#REF!</definedName>
    <definedName name="lr" localSheetId="24">#REF!</definedName>
    <definedName name="lr" localSheetId="28">#REF!</definedName>
    <definedName name="lr" localSheetId="29">#REF!</definedName>
    <definedName name="lr" localSheetId="33">#REF!</definedName>
    <definedName name="lr" localSheetId="34">#REF!</definedName>
    <definedName name="lr">#REF!</definedName>
    <definedName name="lrrec" localSheetId="11">#REF!</definedName>
    <definedName name="lrrec" localSheetId="12">#REF!</definedName>
    <definedName name="lrrec" localSheetId="14">#REF!</definedName>
    <definedName name="lrrec" localSheetId="16">#REF!</definedName>
    <definedName name="lrrec" localSheetId="19">#REF!</definedName>
    <definedName name="lrrec" localSheetId="20">#REF!</definedName>
    <definedName name="lrrec" localSheetId="21">#REF!</definedName>
    <definedName name="lrrec" localSheetId="24">#REF!</definedName>
    <definedName name="lrrec" localSheetId="28">#REF!</definedName>
    <definedName name="lrrec" localSheetId="29">#REF!</definedName>
    <definedName name="lrrec" localSheetId="33">#REF!</definedName>
    <definedName name="lrrec" localSheetId="34">#REF!</definedName>
    <definedName name="lrrec">#REF!</definedName>
    <definedName name="mgs" localSheetId="7">'dem10'!#REF!</definedName>
    <definedName name="nc" localSheetId="11">#REF!</definedName>
    <definedName name="nc" localSheetId="12">#REF!</definedName>
    <definedName name="nc" localSheetId="14">#REF!</definedName>
    <definedName name="nc" localSheetId="16">#REF!</definedName>
    <definedName name="nc" localSheetId="19">#REF!</definedName>
    <definedName name="nc" localSheetId="20">#REF!</definedName>
    <definedName name="nc" localSheetId="21">#REF!</definedName>
    <definedName name="nc" localSheetId="24">#REF!</definedName>
    <definedName name="nc" localSheetId="28">#REF!</definedName>
    <definedName name="nc" localSheetId="29">#REF!</definedName>
    <definedName name="nc" localSheetId="33">#REF!</definedName>
    <definedName name="nc" localSheetId="34">#REF!</definedName>
    <definedName name="nc">#REF!</definedName>
    <definedName name="ncfund" localSheetId="11">#REF!</definedName>
    <definedName name="ncfund" localSheetId="12">#REF!</definedName>
    <definedName name="ncfund" localSheetId="14">#REF!</definedName>
    <definedName name="ncfund" localSheetId="16">#REF!</definedName>
    <definedName name="ncfund" localSheetId="19">#REF!</definedName>
    <definedName name="ncfund" localSheetId="20">#REF!</definedName>
    <definedName name="ncfund" localSheetId="21">#REF!</definedName>
    <definedName name="ncfund" localSheetId="24">#REF!</definedName>
    <definedName name="ncfund" localSheetId="28">#REF!</definedName>
    <definedName name="ncfund" localSheetId="29">#REF!</definedName>
    <definedName name="ncfund" localSheetId="33">#REF!</definedName>
    <definedName name="ncfund" localSheetId="34">#REF!</definedName>
    <definedName name="ncfund">#REF!</definedName>
    <definedName name="ncrec" localSheetId="11">#REF!</definedName>
    <definedName name="ncrec" localSheetId="12">#REF!</definedName>
    <definedName name="ncrec" localSheetId="14">#REF!</definedName>
    <definedName name="ncrec" localSheetId="16">#REF!</definedName>
    <definedName name="ncrec" localSheetId="19">#REF!</definedName>
    <definedName name="ncrec" localSheetId="20">#REF!</definedName>
    <definedName name="ncrec" localSheetId="21">#REF!</definedName>
    <definedName name="ncrec" localSheetId="24">#REF!</definedName>
    <definedName name="ncrec" localSheetId="28">#REF!</definedName>
    <definedName name="ncrec" localSheetId="29">#REF!</definedName>
    <definedName name="ncrec" localSheetId="33">#REF!</definedName>
    <definedName name="ncrec" localSheetId="34">#REF!</definedName>
    <definedName name="ncrec">#REF!</definedName>
    <definedName name="ncrec1" localSheetId="11">#REF!</definedName>
    <definedName name="ncrec1" localSheetId="12">#REF!</definedName>
    <definedName name="ncrec1" localSheetId="14">#REF!</definedName>
    <definedName name="ncrec1" localSheetId="16">#REF!</definedName>
    <definedName name="ncrec1" localSheetId="19">#REF!</definedName>
    <definedName name="ncrec1" localSheetId="20">#REF!</definedName>
    <definedName name="ncrec1" localSheetId="21">#REF!</definedName>
    <definedName name="ncrec1" localSheetId="24">#REF!</definedName>
    <definedName name="ncrec1" localSheetId="28">#REF!</definedName>
    <definedName name="ncrec1" localSheetId="29">#REF!</definedName>
    <definedName name="ncrec1" localSheetId="33">#REF!</definedName>
    <definedName name="ncrec1" localSheetId="34">#REF!</definedName>
    <definedName name="ncrec1">#REF!</definedName>
    <definedName name="np" localSheetId="3">'Dem1'!#REF!</definedName>
    <definedName name="np" localSheetId="7">'dem10'!#REF!</definedName>
    <definedName name="np" localSheetId="11">#REF!</definedName>
    <definedName name="np" localSheetId="12">#REF!</definedName>
    <definedName name="np" localSheetId="14">#REF!</definedName>
    <definedName name="np" localSheetId="16">#REF!</definedName>
    <definedName name="np" localSheetId="19">#REF!</definedName>
    <definedName name="np" localSheetId="20">#REF!</definedName>
    <definedName name="np" localSheetId="21">#REF!</definedName>
    <definedName name="np" localSheetId="24">#REF!</definedName>
    <definedName name="np" localSheetId="25">'dem31'!#REF!</definedName>
    <definedName name="np" localSheetId="28">'dem35'!#REF!</definedName>
    <definedName name="np" localSheetId="29">#REF!</definedName>
    <definedName name="np" localSheetId="33">#REF!</definedName>
    <definedName name="np" localSheetId="34">#REF!</definedName>
    <definedName name="np">#REF!</definedName>
    <definedName name="Nutrition" localSheetId="11">#REF!</definedName>
    <definedName name="Nutrition" localSheetId="12">#REF!</definedName>
    <definedName name="Nutrition" localSheetId="14">#REF!</definedName>
    <definedName name="Nutrition" localSheetId="16">#REF!</definedName>
    <definedName name="Nutrition" localSheetId="19">#REF!</definedName>
    <definedName name="Nutrition" localSheetId="20">#REF!</definedName>
    <definedName name="Nutrition" localSheetId="21">#REF!</definedName>
    <definedName name="Nutrition" localSheetId="24">#REF!</definedName>
    <definedName name="Nutrition" localSheetId="25">#REF!</definedName>
    <definedName name="Nutrition" localSheetId="28">#REF!</definedName>
    <definedName name="Nutrition" localSheetId="29">#REF!</definedName>
    <definedName name="Nutrition" localSheetId="33">#REF!</definedName>
    <definedName name="Nutrition" localSheetId="34">#REF!</definedName>
    <definedName name="Nutrition">#REF!</definedName>
    <definedName name="oas" localSheetId="7">'dem10'!#REF!</definedName>
    <definedName name="oges" localSheetId="11">#REF!</definedName>
    <definedName name="oges" localSheetId="12">#REF!</definedName>
    <definedName name="oges" localSheetId="14">#REF!</definedName>
    <definedName name="oges" localSheetId="16">#REF!</definedName>
    <definedName name="oges" localSheetId="19">#REF!</definedName>
    <definedName name="oges" localSheetId="20">#REF!</definedName>
    <definedName name="oges" localSheetId="21">#REF!</definedName>
    <definedName name="oges" localSheetId="24">#REF!</definedName>
    <definedName name="oges" localSheetId="25">#REF!</definedName>
    <definedName name="oges" localSheetId="28">#REF!</definedName>
    <definedName name="oges" localSheetId="29">#REF!</definedName>
    <definedName name="oges" localSheetId="33">#REF!</definedName>
    <definedName name="oges" localSheetId="34">#REF!</definedName>
    <definedName name="oges">#REF!</definedName>
    <definedName name="pao" localSheetId="7">'dem10'!#REF!</definedName>
    <definedName name="penrec" localSheetId="7">'dem10'!#REF!</definedName>
    <definedName name="pension" localSheetId="7">'dem10'!#REF!</definedName>
    <definedName name="pension" localSheetId="11">#REF!</definedName>
    <definedName name="pension" localSheetId="12">#REF!</definedName>
    <definedName name="pension" localSheetId="14">#REF!</definedName>
    <definedName name="pension" localSheetId="16">#REF!</definedName>
    <definedName name="pension" localSheetId="19">#REF!</definedName>
    <definedName name="pension" localSheetId="20">#REF!</definedName>
    <definedName name="pension" localSheetId="21">#REF!</definedName>
    <definedName name="pension" localSheetId="24">#REF!</definedName>
    <definedName name="pension" localSheetId="28">#REF!</definedName>
    <definedName name="pension" localSheetId="29">#REF!</definedName>
    <definedName name="pension" localSheetId="33">#REF!</definedName>
    <definedName name="pension" localSheetId="34">#REF!</definedName>
    <definedName name="pension">#REF!</definedName>
    <definedName name="powCaprec" localSheetId="25">'dem31'!#REF!</definedName>
    <definedName name="Power" localSheetId="25">'dem31'!#REF!</definedName>
    <definedName name="powercap" localSheetId="25">'dem31'!#REF!</definedName>
    <definedName name="powerrec" localSheetId="25">'dem31'!#REF!</definedName>
    <definedName name="powerrec1" localSheetId="25">'dem31'!#REF!</definedName>
    <definedName name="powloan" localSheetId="25">'dem31'!#REF!</definedName>
    <definedName name="_xlnm.Print_Area" localSheetId="3">'Dem1'!$A$1:$H$42</definedName>
    <definedName name="_xlnm.Print_Area" localSheetId="7">'dem10'!$A$1:$H$32</definedName>
    <definedName name="_xlnm.Print_Area" localSheetId="8">'dem11'!$A$1:$H$47</definedName>
    <definedName name="_xlnm.Print_Area" localSheetId="9">'dem12'!$A$1:$H$38</definedName>
    <definedName name="_xlnm.Print_Area" localSheetId="10">'Dem13'!$A$1:$H$43</definedName>
    <definedName name="_xlnm.Print_Area" localSheetId="11">'Dem14'!$A$1:$H$27</definedName>
    <definedName name="_xlnm.Print_Area" localSheetId="12">'Dem15'!$A$1:$H$28</definedName>
    <definedName name="_xlnm.Print_Area" localSheetId="13">'dem16'!$A$1:$H$43</definedName>
    <definedName name="_xlnm.Print_Area" localSheetId="14">'dem18'!$A$1:$H$32</definedName>
    <definedName name="_xlnm.Print_Area" localSheetId="15">'dem19'!$A$1:$H$31</definedName>
    <definedName name="_xlnm.Print_Area" localSheetId="4">'dem2'!$A$1:$H$34</definedName>
    <definedName name="_xlnm.Print_Area" localSheetId="16">'dem20'!$A$1:$H$53</definedName>
    <definedName name="_xlnm.Print_Area" localSheetId="17">'dem21'!$A$1:$H$29</definedName>
    <definedName name="_xlnm.Print_Area" localSheetId="18">'dem22'!$A$1:$H$26</definedName>
    <definedName name="_xlnm.Print_Area" localSheetId="19">'dem23'!$A$1:$H$32</definedName>
    <definedName name="_xlnm.Print_Area" localSheetId="20">'dem24'!$A$1:$H$54</definedName>
    <definedName name="_xlnm.Print_Area" localSheetId="21">'dem27'!$A$1:$H$27</definedName>
    <definedName name="_xlnm.Print_Area" localSheetId="22">'dem28'!$A$1:$H$30</definedName>
    <definedName name="_xlnm.Print_Area" localSheetId="23">'dem29'!$A$1:$H$29</definedName>
    <definedName name="_xlnm.Print_Area" localSheetId="5">'dem3'!$A$1:$H$31</definedName>
    <definedName name="_xlnm.Print_Area" localSheetId="24">'dem30'!$A$1:$H$27</definedName>
    <definedName name="_xlnm.Print_Area" localSheetId="25">'dem31'!$A$1:$H$30</definedName>
    <definedName name="_xlnm.Print_Area" localSheetId="26">'dem33'!$A$1:$H$32</definedName>
    <definedName name="_xlnm.Print_Area" localSheetId="27">'dem34'!$A$1:$H$54</definedName>
    <definedName name="_xlnm.Print_Area" localSheetId="28">'dem35'!$A$1:$H$172</definedName>
    <definedName name="_xlnm.Print_Area" localSheetId="29">'dem37'!$A$1:$H$27</definedName>
    <definedName name="_xlnm.Print_Area" localSheetId="30">'dem38'!$A$1:$H$76</definedName>
    <definedName name="_xlnm.Print_Area" localSheetId="31">'dem39'!$A$1:$H$48</definedName>
    <definedName name="_xlnm.Print_Area" localSheetId="32">'dem40'!$A$1:$H$50</definedName>
    <definedName name="_xlnm.Print_Area" localSheetId="33">'dem41'!$A$1:$H$46</definedName>
    <definedName name="_xlnm.Print_Area" localSheetId="6">'dem7'!$A$1:$H$55</definedName>
    <definedName name="_xlnm.Print_Area" localSheetId="0">Introduc.!$A$1:$C$64</definedName>
    <definedName name="_xlnm.Print_Area" localSheetId="34">PSC!$A$1:$H$27</definedName>
    <definedName name="_xlnm.Print_Area" localSheetId="1">Rev_Cap!$A$1:$H$43</definedName>
    <definedName name="_xlnm.Print_Area" localSheetId="2">'SUMMARY '!$A$1:$G$40</definedName>
    <definedName name="_xlnm.Print_Titles" localSheetId="3">'Dem1'!$13:$14</definedName>
    <definedName name="_xlnm.Print_Titles" localSheetId="7">'dem10'!$16:$17</definedName>
    <definedName name="_xlnm.Print_Titles" localSheetId="8">'dem11'!$13:$14</definedName>
    <definedName name="_xlnm.Print_Titles" localSheetId="9">'dem12'!$13:$14</definedName>
    <definedName name="_xlnm.Print_Titles" localSheetId="10">'Dem13'!$13:$14</definedName>
    <definedName name="_xlnm.Print_Titles" localSheetId="11">'Dem14'!$13:$14</definedName>
    <definedName name="_xlnm.Print_Titles" localSheetId="12">'Dem15'!$13:$14</definedName>
    <definedName name="_xlnm.Print_Titles" localSheetId="13">'dem16'!$13:$14</definedName>
    <definedName name="_xlnm.Print_Titles" localSheetId="14">'dem18'!$13:$14</definedName>
    <definedName name="_xlnm.Print_Titles" localSheetId="15">'dem19'!$13:$14</definedName>
    <definedName name="_xlnm.Print_Titles" localSheetId="4">'dem2'!$11:$12</definedName>
    <definedName name="_xlnm.Print_Titles" localSheetId="16">'dem20'!$16:$17</definedName>
    <definedName name="_xlnm.Print_Titles" localSheetId="17">'dem21'!$13:$14</definedName>
    <definedName name="_xlnm.Print_Titles" localSheetId="18">'dem22'!$13:$14</definedName>
    <definedName name="_xlnm.Print_Titles" localSheetId="19">'dem23'!$16:$17</definedName>
    <definedName name="_xlnm.Print_Titles" localSheetId="20">'dem24'!$16:$17</definedName>
    <definedName name="_xlnm.Print_Titles" localSheetId="21">'dem27'!$13:$14</definedName>
    <definedName name="_xlnm.Print_Titles" localSheetId="22">'dem28'!$13:$14</definedName>
    <definedName name="_xlnm.Print_Titles" localSheetId="23">'dem29'!$13:$14</definedName>
    <definedName name="_xlnm.Print_Titles" localSheetId="5">'dem3'!$13:$14</definedName>
    <definedName name="_xlnm.Print_Titles" localSheetId="24">'dem30'!$13:$14</definedName>
    <definedName name="_xlnm.Print_Titles" localSheetId="25">'dem31'!$13:$14</definedName>
    <definedName name="_xlnm.Print_Titles" localSheetId="26">'dem33'!$13:$14</definedName>
    <definedName name="_xlnm.Print_Titles" localSheetId="27">'dem34'!$13:$14</definedName>
    <definedName name="_xlnm.Print_Titles" localSheetId="28">'dem35'!$13:$14</definedName>
    <definedName name="_xlnm.Print_Titles" localSheetId="29">'dem37'!$13:$14</definedName>
    <definedName name="_xlnm.Print_Titles" localSheetId="30">'dem38'!$13:$14</definedName>
    <definedName name="_xlnm.Print_Titles" localSheetId="31">'dem39'!$13:$14</definedName>
    <definedName name="_xlnm.Print_Titles" localSheetId="32">'dem40'!$13:$14</definedName>
    <definedName name="_xlnm.Print_Titles" localSheetId="33">'dem41'!$13:$14</definedName>
    <definedName name="_xlnm.Print_Titles" localSheetId="6">'dem7'!$13:$14</definedName>
    <definedName name="_xlnm.Print_Titles" localSheetId="34">PSC!$12:$13</definedName>
    <definedName name="_xlnm.Print_Titles" localSheetId="2">'SUMMARY '!$3:$5</definedName>
    <definedName name="pw" localSheetId="11">#REF!</definedName>
    <definedName name="pw" localSheetId="12">#REF!</definedName>
    <definedName name="pw" localSheetId="14">#REF!</definedName>
    <definedName name="pw" localSheetId="16">#REF!</definedName>
    <definedName name="pw" localSheetId="19">#REF!</definedName>
    <definedName name="pw" localSheetId="20">#REF!</definedName>
    <definedName name="pw" localSheetId="21">#REF!</definedName>
    <definedName name="pw" localSheetId="24">#REF!</definedName>
    <definedName name="pw" localSheetId="25">'dem31'!#REF!</definedName>
    <definedName name="pw" localSheetId="28">#REF!</definedName>
    <definedName name="pw" localSheetId="29">#REF!</definedName>
    <definedName name="pw" localSheetId="33">#REF!</definedName>
    <definedName name="pw" localSheetId="34">#REF!</definedName>
    <definedName name="pw">#REF!</definedName>
    <definedName name="pwcap" localSheetId="11">#REF!</definedName>
    <definedName name="pwcap" localSheetId="12">#REF!</definedName>
    <definedName name="pwcap" localSheetId="14">#REF!</definedName>
    <definedName name="pwcap" localSheetId="16">#REF!</definedName>
    <definedName name="pwcap" localSheetId="19">#REF!</definedName>
    <definedName name="pwcap" localSheetId="20">#REF!</definedName>
    <definedName name="pwcap" localSheetId="21">#REF!</definedName>
    <definedName name="pwcap" localSheetId="24">#REF!</definedName>
    <definedName name="pwcap" localSheetId="25">'dem31'!#REF!</definedName>
    <definedName name="pwcap" localSheetId="28">#REF!</definedName>
    <definedName name="pwcap" localSheetId="29">#REF!</definedName>
    <definedName name="pwcap" localSheetId="33">#REF!</definedName>
    <definedName name="pwcap" localSheetId="34">#REF!</definedName>
    <definedName name="pwcap">#REF!</definedName>
    <definedName name="rb" localSheetId="25">'dem31'!#REF!</definedName>
    <definedName name="rec" localSheetId="11">#REF!</definedName>
    <definedName name="rec" localSheetId="12">#REF!</definedName>
    <definedName name="rec" localSheetId="14">#REF!</definedName>
    <definedName name="rec" localSheetId="16">#REF!</definedName>
    <definedName name="rec" localSheetId="19">#REF!</definedName>
    <definedName name="rec" localSheetId="20">#REF!</definedName>
    <definedName name="rec" localSheetId="21">#REF!</definedName>
    <definedName name="rec" localSheetId="24">#REF!</definedName>
    <definedName name="rec" localSheetId="25">'dem31'!#REF!</definedName>
    <definedName name="rec" localSheetId="28">#REF!</definedName>
    <definedName name="rec" localSheetId="29">#REF!</definedName>
    <definedName name="rec" localSheetId="33">#REF!</definedName>
    <definedName name="rec" localSheetId="34">#REF!</definedName>
    <definedName name="rec">#REF!</definedName>
    <definedName name="recPAO" localSheetId="7">'dem10'!#REF!</definedName>
    <definedName name="recST" localSheetId="7">'dem10'!#REF!</definedName>
    <definedName name="reform" localSheetId="11">#REF!</definedName>
    <definedName name="reform" localSheetId="12">#REF!</definedName>
    <definedName name="reform" localSheetId="14">#REF!</definedName>
    <definedName name="reform" localSheetId="16">#REF!</definedName>
    <definedName name="reform" localSheetId="19">#REF!</definedName>
    <definedName name="reform" localSheetId="20">#REF!</definedName>
    <definedName name="reform" localSheetId="21">#REF!</definedName>
    <definedName name="reform" localSheetId="24">#REF!</definedName>
    <definedName name="reform" localSheetId="28">#REF!</definedName>
    <definedName name="reform" localSheetId="29">#REF!</definedName>
    <definedName name="reform" localSheetId="33">#REF!</definedName>
    <definedName name="reform" localSheetId="34">#REF!</definedName>
    <definedName name="reform">#REF!</definedName>
    <definedName name="revise" localSheetId="7">'dem10'!#REF!</definedName>
    <definedName name="revise" localSheetId="25">'dem31'!#REF!</definedName>
    <definedName name="scst" localSheetId="11">#REF!</definedName>
    <definedName name="scst" localSheetId="12">#REF!</definedName>
    <definedName name="scst" localSheetId="14">#REF!</definedName>
    <definedName name="scst" localSheetId="16">#REF!</definedName>
    <definedName name="scst" localSheetId="19">#REF!</definedName>
    <definedName name="scst" localSheetId="20">#REF!</definedName>
    <definedName name="scst" localSheetId="21">#REF!</definedName>
    <definedName name="scst" localSheetId="24">#REF!</definedName>
    <definedName name="scst" localSheetId="25">#REF!</definedName>
    <definedName name="scst" localSheetId="28">#REF!</definedName>
    <definedName name="scst" localSheetId="29">#REF!</definedName>
    <definedName name="scst" localSheetId="33">#REF!</definedName>
    <definedName name="scst" localSheetId="34">#REF!</definedName>
    <definedName name="scst">#REF!</definedName>
    <definedName name="sgs" localSheetId="7">'dem10'!#REF!</definedName>
    <definedName name="sgs" localSheetId="11">#REF!</definedName>
    <definedName name="sgs" localSheetId="12">#REF!</definedName>
    <definedName name="sgs" localSheetId="14">#REF!</definedName>
    <definedName name="sgs" localSheetId="16">#REF!</definedName>
    <definedName name="sgs" localSheetId="19">#REF!</definedName>
    <definedName name="sgs" localSheetId="20">#REF!</definedName>
    <definedName name="sgs" localSheetId="21">#REF!</definedName>
    <definedName name="sgs" localSheetId="24">#REF!</definedName>
    <definedName name="sgs" localSheetId="28">#REF!</definedName>
    <definedName name="sgs" localSheetId="29">#REF!</definedName>
    <definedName name="sgs" localSheetId="33">#REF!</definedName>
    <definedName name="sgs" localSheetId="34">#REF!</definedName>
    <definedName name="sgs">#REF!</definedName>
    <definedName name="sgsrec" localSheetId="7">'dem10'!#REF!</definedName>
    <definedName name="sinking" localSheetId="7">'dem10'!#REF!</definedName>
    <definedName name="social" localSheetId="7">'dem10'!#REF!</definedName>
    <definedName name="SocialSecurity" localSheetId="7">'dem10'!#REF!</definedName>
    <definedName name="SocialSecurity" localSheetId="11">#REF!</definedName>
    <definedName name="SocialSecurity" localSheetId="12">#REF!</definedName>
    <definedName name="SocialSecurity" localSheetId="14">#REF!</definedName>
    <definedName name="SocialSecurity" localSheetId="16">#REF!</definedName>
    <definedName name="SocialSecurity" localSheetId="19">#REF!</definedName>
    <definedName name="SocialSecurity" localSheetId="20">#REF!</definedName>
    <definedName name="SocialSecurity" localSheetId="21">#REF!</definedName>
    <definedName name="SocialSecurity" localSheetId="24">#REF!</definedName>
    <definedName name="SocialSecurity" localSheetId="25">#REF!</definedName>
    <definedName name="SocialSecurity" localSheetId="28">#REF!</definedName>
    <definedName name="SocialSecurity" localSheetId="29">#REF!</definedName>
    <definedName name="SocialSecurity" localSheetId="33">#REF!</definedName>
    <definedName name="SocialSecurity" localSheetId="34">#REF!</definedName>
    <definedName name="SocialSecurity">#REF!</definedName>
    <definedName name="socialwelfare" localSheetId="11">#REF!</definedName>
    <definedName name="socialwelfare" localSheetId="12">#REF!</definedName>
    <definedName name="socialwelfare" localSheetId="14">#REF!</definedName>
    <definedName name="socialwelfare" localSheetId="16">#REF!</definedName>
    <definedName name="socialwelfare" localSheetId="19">#REF!</definedName>
    <definedName name="socialwelfare" localSheetId="20">#REF!</definedName>
    <definedName name="socialwelfare" localSheetId="21">#REF!</definedName>
    <definedName name="socialwelfare" localSheetId="24">#REF!</definedName>
    <definedName name="socialwelfare" localSheetId="25">#REF!</definedName>
    <definedName name="socialwelfare" localSheetId="28">#REF!</definedName>
    <definedName name="socialwelfare" localSheetId="29">#REF!</definedName>
    <definedName name="socialwelfare" localSheetId="33">#REF!</definedName>
    <definedName name="socialwelfare" localSheetId="34">#REF!</definedName>
    <definedName name="socialwelfare">#REF!</definedName>
    <definedName name="spfrd" localSheetId="11">#REF!</definedName>
    <definedName name="spfrd" localSheetId="12">#REF!</definedName>
    <definedName name="spfrd" localSheetId="14">#REF!</definedName>
    <definedName name="spfrd" localSheetId="16">#REF!</definedName>
    <definedName name="spfrd" localSheetId="19">#REF!</definedName>
    <definedName name="spfrd" localSheetId="20">#REF!</definedName>
    <definedName name="spfrd" localSheetId="21">#REF!</definedName>
    <definedName name="spfrd" localSheetId="24">#REF!</definedName>
    <definedName name="spfrd" localSheetId="28">#REF!</definedName>
    <definedName name="spfrd" localSheetId="29">#REF!</definedName>
    <definedName name="spfrd" localSheetId="33">#REF!</definedName>
    <definedName name="spfrd" localSheetId="34">#REF!</definedName>
    <definedName name="spfrd">#REF!</definedName>
    <definedName name="sss" localSheetId="11">#REF!</definedName>
    <definedName name="sss" localSheetId="12">#REF!</definedName>
    <definedName name="sss" localSheetId="14">#REF!</definedName>
    <definedName name="sss" localSheetId="16">#REF!</definedName>
    <definedName name="sss" localSheetId="19">#REF!</definedName>
    <definedName name="sss" localSheetId="20">#REF!</definedName>
    <definedName name="sss" localSheetId="21">#REF!</definedName>
    <definedName name="sss" localSheetId="24">#REF!</definedName>
    <definedName name="sss" localSheetId="28">#REF!</definedName>
    <definedName name="sss" localSheetId="29">#REF!</definedName>
    <definedName name="sss" localSheetId="33">#REF!</definedName>
    <definedName name="sss" localSheetId="34">#REF!</definedName>
    <definedName name="sss">#REF!</definedName>
    <definedName name="st" localSheetId="7">'dem10'!#REF!</definedName>
    <definedName name="stamps" localSheetId="7">'dem10'!#REF!</definedName>
    <definedName name="strec" localSheetId="7">'dem10'!#REF!</definedName>
    <definedName name="summary" localSheetId="7">'dem10'!#REF!</definedName>
    <definedName name="summary" localSheetId="25">'dem31'!#REF!</definedName>
    <definedName name="swc" localSheetId="11">#REF!</definedName>
    <definedName name="swc" localSheetId="12">#REF!</definedName>
    <definedName name="swc" localSheetId="14">#REF!</definedName>
    <definedName name="swc" localSheetId="16">#REF!</definedName>
    <definedName name="swc" localSheetId="19">#REF!</definedName>
    <definedName name="swc" localSheetId="20">#REF!</definedName>
    <definedName name="swc" localSheetId="21">#REF!</definedName>
    <definedName name="swc" localSheetId="24">#REF!</definedName>
    <definedName name="swc" localSheetId="28">#REF!</definedName>
    <definedName name="swc" localSheetId="29">#REF!</definedName>
    <definedName name="swc" localSheetId="33">#REF!</definedName>
    <definedName name="swc" localSheetId="34">#REF!</definedName>
    <definedName name="swc">#REF!</definedName>
    <definedName name="taarec" localSheetId="7">'dem10'!#REF!</definedName>
    <definedName name="tax" localSheetId="11">#REF!</definedName>
    <definedName name="tax" localSheetId="12">#REF!</definedName>
    <definedName name="tax" localSheetId="14">#REF!</definedName>
    <definedName name="tax" localSheetId="16">#REF!</definedName>
    <definedName name="tax" localSheetId="19">#REF!</definedName>
    <definedName name="tax" localSheetId="20">#REF!</definedName>
    <definedName name="tax" localSheetId="21">#REF!</definedName>
    <definedName name="tax" localSheetId="24">#REF!</definedName>
    <definedName name="tax" localSheetId="25">#REF!</definedName>
    <definedName name="tax" localSheetId="28">#REF!</definedName>
    <definedName name="tax" localSheetId="29">#REF!</definedName>
    <definedName name="tax" localSheetId="33">#REF!</definedName>
    <definedName name="tax" localSheetId="34">#REF!</definedName>
    <definedName name="tax">#REF!</definedName>
    <definedName name="Treasuryrec" localSheetId="7">'dem10'!#REF!</definedName>
    <definedName name="udhd" localSheetId="11">#REF!</definedName>
    <definedName name="udhd" localSheetId="12">#REF!</definedName>
    <definedName name="udhd" localSheetId="14">#REF!</definedName>
    <definedName name="udhd" localSheetId="16">#REF!</definedName>
    <definedName name="udhd" localSheetId="19">#REF!</definedName>
    <definedName name="udhd" localSheetId="20">#REF!</definedName>
    <definedName name="udhd" localSheetId="21">#REF!</definedName>
    <definedName name="udhd" localSheetId="24">#REF!</definedName>
    <definedName name="udhd" localSheetId="25">#REF!</definedName>
    <definedName name="udhd" localSheetId="28">#REF!</definedName>
    <definedName name="udhd" localSheetId="29">#REF!</definedName>
    <definedName name="udhd" localSheetId="33">#REF!</definedName>
    <definedName name="udhd" localSheetId="34">#REF!</definedName>
    <definedName name="udhd">#REF!</definedName>
    <definedName name="urbancap" localSheetId="11">#REF!</definedName>
    <definedName name="urbancap" localSheetId="12">#REF!</definedName>
    <definedName name="urbancap" localSheetId="14">#REF!</definedName>
    <definedName name="urbancap" localSheetId="16">#REF!</definedName>
    <definedName name="urbancap" localSheetId="19">#REF!</definedName>
    <definedName name="urbancap" localSheetId="20">#REF!</definedName>
    <definedName name="urbancap" localSheetId="21">#REF!</definedName>
    <definedName name="urbancap" localSheetId="24">#REF!</definedName>
    <definedName name="urbancap" localSheetId="25">#REF!</definedName>
    <definedName name="urbancap" localSheetId="28">#REF!</definedName>
    <definedName name="urbancap" localSheetId="29">#REF!</definedName>
    <definedName name="urbancap" localSheetId="33">#REF!</definedName>
    <definedName name="urbancap" localSheetId="34">#REF!</definedName>
    <definedName name="urbancap">#REF!</definedName>
    <definedName name="Voted" localSheetId="11">#REF!</definedName>
    <definedName name="Voted" localSheetId="12">#REF!</definedName>
    <definedName name="Voted" localSheetId="14">#REF!</definedName>
    <definedName name="Voted" localSheetId="16">#REF!</definedName>
    <definedName name="Voted" localSheetId="19">#REF!</definedName>
    <definedName name="Voted" localSheetId="20">#REF!</definedName>
    <definedName name="Voted" localSheetId="21">#REF!</definedName>
    <definedName name="Voted" localSheetId="24">#REF!</definedName>
    <definedName name="Voted" localSheetId="25">'dem31'!#REF!</definedName>
    <definedName name="Voted" localSheetId="28">#REF!</definedName>
    <definedName name="Voted" localSheetId="29">#REF!</definedName>
    <definedName name="Voted" localSheetId="33">#REF!</definedName>
    <definedName name="Voted" localSheetId="34">#REF!</definedName>
    <definedName name="Voted">#REF!</definedName>
    <definedName name="water" localSheetId="11">#REF!</definedName>
    <definedName name="water" localSheetId="12">#REF!</definedName>
    <definedName name="water" localSheetId="14">#REF!</definedName>
    <definedName name="water" localSheetId="16">#REF!</definedName>
    <definedName name="water" localSheetId="19">#REF!</definedName>
    <definedName name="water" localSheetId="20">#REF!</definedName>
    <definedName name="water" localSheetId="21">#REF!</definedName>
    <definedName name="water" localSheetId="24">#REF!</definedName>
    <definedName name="water" localSheetId="25">#REF!</definedName>
    <definedName name="water" localSheetId="28">#REF!</definedName>
    <definedName name="water" localSheetId="29">#REF!</definedName>
    <definedName name="water" localSheetId="33">#REF!</definedName>
    <definedName name="water" localSheetId="34">#REF!</definedName>
    <definedName name="water">#REF!</definedName>
    <definedName name="watercap" localSheetId="11">#REF!</definedName>
    <definedName name="watercap" localSheetId="12">#REF!</definedName>
    <definedName name="watercap" localSheetId="14">#REF!</definedName>
    <definedName name="watercap" localSheetId="16">#REF!</definedName>
    <definedName name="watercap" localSheetId="19">#REF!</definedName>
    <definedName name="watercap" localSheetId="20">#REF!</definedName>
    <definedName name="watercap" localSheetId="21">#REF!</definedName>
    <definedName name="watercap" localSheetId="24">#REF!</definedName>
    <definedName name="watercap" localSheetId="25">#REF!</definedName>
    <definedName name="watercap" localSheetId="28">#REF!</definedName>
    <definedName name="watercap" localSheetId="29">#REF!</definedName>
    <definedName name="watercap" localSheetId="33">#REF!</definedName>
    <definedName name="watercap" localSheetId="34">#REF!</definedName>
    <definedName name="watercap">#REF!</definedName>
    <definedName name="welfarecap" localSheetId="11">#REF!</definedName>
    <definedName name="welfarecap" localSheetId="12">#REF!</definedName>
    <definedName name="welfarecap" localSheetId="14">#REF!</definedName>
    <definedName name="welfarecap" localSheetId="16">#REF!</definedName>
    <definedName name="welfarecap" localSheetId="19">#REF!</definedName>
    <definedName name="welfarecap" localSheetId="20">#REF!</definedName>
    <definedName name="welfarecap" localSheetId="21">#REF!</definedName>
    <definedName name="welfarecap" localSheetId="24">#REF!</definedName>
    <definedName name="welfarecap" localSheetId="25">#REF!</definedName>
    <definedName name="welfarecap" localSheetId="28">#REF!</definedName>
    <definedName name="welfarecap" localSheetId="29">#REF!</definedName>
    <definedName name="welfarecap" localSheetId="33">#REF!</definedName>
    <definedName name="welfarecap" localSheetId="34">#REF!</definedName>
    <definedName name="welfarecap">#REF!</definedName>
    <definedName name="Z_02155A01_F016_41B2_8830_69E7D62FC47B_.wvu.FilterData" localSheetId="28" hidden="1">'dem35'!$A$14:$M$14</definedName>
    <definedName name="Z_034F3B79_C840_44D0_94B2_B6C6B3EC61F9_.wvu.FilterData" localSheetId="27" hidden="1">'dem34'!$A$14:$L$14</definedName>
    <definedName name="Z_050F6504_0118_475F_95E1_FB4CB19A1EF8_.wvu.FilterData" localSheetId="32" hidden="1">'dem40'!$A$14:$N$14</definedName>
    <definedName name="Z_050F6504_0118_475F_95E1_FB4CB19A1EF8_.wvu.FilterData" localSheetId="33" hidden="1">'dem41'!$A$14:$N$14</definedName>
    <definedName name="Z_050F6504_0118_475F_95E1_FB4CB19A1EF8_.wvu.FilterData" localSheetId="34" hidden="1">PSC!$A$13:$N$13</definedName>
    <definedName name="Z_050F6504_0118_475F_95E1_FB4CB19A1EF8_.wvu.FilterData" localSheetId="2" hidden="1">'SUMMARY '!$A$5:$G$38</definedName>
    <definedName name="Z_0A01029B_7B3B_461F_BED3_37847DEE34DD_.wvu.FilterData" localSheetId="3" hidden="1">'Dem1'!$A$14:$K$16</definedName>
    <definedName name="Z_0A01029B_7B3B_461F_BED3_37847DEE34DD_.wvu.FilterData" localSheetId="8" hidden="1">'dem11'!$A$14:$G$14</definedName>
    <definedName name="Z_0A01029B_7B3B_461F_BED3_37847DEE34DD_.wvu.FilterData" localSheetId="9" hidden="1">'dem12'!$A$14:$N$14</definedName>
    <definedName name="Z_0A01029B_7B3B_461F_BED3_37847DEE34DD_.wvu.FilterData" localSheetId="10" hidden="1">'Dem13'!$A$14:$G$14</definedName>
    <definedName name="Z_0A01029B_7B3B_461F_BED3_37847DEE34DD_.wvu.FilterData" localSheetId="11" hidden="1">'Dem14'!$A$14:$G$14</definedName>
    <definedName name="Z_0A01029B_7B3B_461F_BED3_37847DEE34DD_.wvu.FilterData" localSheetId="12" hidden="1">'Dem15'!$A$14:$G$14</definedName>
    <definedName name="Z_0A01029B_7B3B_461F_BED3_37847DEE34DD_.wvu.FilterData" localSheetId="13" hidden="1">'dem16'!$A$14:$H$14</definedName>
    <definedName name="Z_0A01029B_7B3B_461F_BED3_37847DEE34DD_.wvu.FilterData" localSheetId="14" hidden="1">'dem18'!$A$14:$N$14</definedName>
    <definedName name="Z_0A01029B_7B3B_461F_BED3_37847DEE34DD_.wvu.FilterData" localSheetId="15" hidden="1">'dem19'!$A$14:$J$14</definedName>
    <definedName name="Z_0A01029B_7B3B_461F_BED3_37847DEE34DD_.wvu.FilterData" localSheetId="4" hidden="1">'dem2'!$A$12:$M$12</definedName>
    <definedName name="Z_0A01029B_7B3B_461F_BED3_37847DEE34DD_.wvu.FilterData" localSheetId="18" hidden="1">'dem22'!$A$14:$Y$14</definedName>
    <definedName name="Z_0A01029B_7B3B_461F_BED3_37847DEE34DD_.wvu.FilterData" localSheetId="19" hidden="1">'dem23'!$A$17:$X$17</definedName>
    <definedName name="Z_0A01029B_7B3B_461F_BED3_37847DEE34DD_.wvu.FilterData" localSheetId="23" hidden="1">'dem29'!$A$14:$AT$14</definedName>
    <definedName name="Z_0A01029B_7B3B_461F_BED3_37847DEE34DD_.wvu.FilterData" localSheetId="5" hidden="1">'dem3'!$A$14:$N$14</definedName>
    <definedName name="Z_0A01029B_7B3B_461F_BED3_37847DEE34DD_.wvu.FilterData" localSheetId="24" hidden="1">'dem30'!$A$14:$AT$14</definedName>
    <definedName name="Z_0A01029B_7B3B_461F_BED3_37847DEE34DD_.wvu.FilterData" localSheetId="25" hidden="1">'dem31'!$A$15:$AC$15</definedName>
    <definedName name="Z_0A01029B_7B3B_461F_BED3_37847DEE34DD_.wvu.FilterData" localSheetId="26" hidden="1">'dem33'!$A$14:$AR$14</definedName>
    <definedName name="Z_0A01029B_7B3B_461F_BED3_37847DEE34DD_.wvu.FilterData" localSheetId="27" hidden="1">'dem34'!$A$14:$L$14</definedName>
    <definedName name="Z_0A01029B_7B3B_461F_BED3_37847DEE34DD_.wvu.FilterData" localSheetId="28" hidden="1">'dem35'!$A$14:$AI$14</definedName>
    <definedName name="Z_0A01029B_7B3B_461F_BED3_37847DEE34DD_.wvu.FilterData" localSheetId="29" hidden="1">'dem37'!$B$14:$V$19</definedName>
    <definedName name="Z_0A01029B_7B3B_461F_BED3_37847DEE34DD_.wvu.FilterData" localSheetId="30" hidden="1">'dem38'!$B$14:$W$16</definedName>
    <definedName name="Z_0A01029B_7B3B_461F_BED3_37847DEE34DD_.wvu.FilterData" localSheetId="31" hidden="1">'dem39'!$A$14:$AM$14</definedName>
    <definedName name="Z_0A01029B_7B3B_461F_BED3_37847DEE34DD_.wvu.FilterData" localSheetId="32" hidden="1">'dem40'!$A$14:$AF$14</definedName>
    <definedName name="Z_0A01029B_7B3B_461F_BED3_37847DEE34DD_.wvu.FilterData" localSheetId="33" hidden="1">'dem41'!$A$14:$AF$14</definedName>
    <definedName name="Z_0A01029B_7B3B_461F_BED3_37847DEE34DD_.wvu.FilterData" localSheetId="6" hidden="1">'dem7'!$A$14:$G$15</definedName>
    <definedName name="Z_0A01029B_7B3B_461F_BED3_37847DEE34DD_.wvu.FilterData" localSheetId="34" hidden="1">PSC!$A$13:$AF$13</definedName>
    <definedName name="Z_0A01029B_7B3B_461F_BED3_37847DEE34DD_.wvu.FilterData" localSheetId="1" hidden="1">Rev_Cap!$A$6:$I$41</definedName>
    <definedName name="Z_0A01029B_7B3B_461F_BED3_37847DEE34DD_.wvu.FilterData" localSheetId="2" hidden="1">'SUMMARY '!$A$5:$G$38</definedName>
    <definedName name="Z_0A01029B_7B3B_461F_BED3_37847DEE34DD_.wvu.PrintArea" localSheetId="7" hidden="1">'dem10'!$A$1:$H$18</definedName>
    <definedName name="Z_0A01029B_7B3B_461F_BED3_37847DEE34DD_.wvu.PrintArea" localSheetId="8" hidden="1">'dem11'!$A$1:$I$14</definedName>
    <definedName name="Z_0A01029B_7B3B_461F_BED3_37847DEE34DD_.wvu.PrintArea" localSheetId="9" hidden="1">'dem12'!$A$1:$L$14</definedName>
    <definedName name="Z_0A01029B_7B3B_461F_BED3_37847DEE34DD_.wvu.PrintArea" localSheetId="10" hidden="1">'Dem13'!$A$1:$J$14</definedName>
    <definedName name="Z_0A01029B_7B3B_461F_BED3_37847DEE34DD_.wvu.PrintArea" localSheetId="11" hidden="1">'Dem14'!$A$1:$I$14</definedName>
    <definedName name="Z_0A01029B_7B3B_461F_BED3_37847DEE34DD_.wvu.PrintArea" localSheetId="12" hidden="1">'Dem15'!$A$1:$I$14</definedName>
    <definedName name="Z_0A01029B_7B3B_461F_BED3_37847DEE34DD_.wvu.PrintArea" localSheetId="13" hidden="1">'dem16'!$A$1:$J$14</definedName>
    <definedName name="Z_0A01029B_7B3B_461F_BED3_37847DEE34DD_.wvu.PrintArea" localSheetId="14" hidden="1">'dem18'!$A$1:$J$14</definedName>
    <definedName name="Z_0A01029B_7B3B_461F_BED3_37847DEE34DD_.wvu.PrintArea" localSheetId="15" hidden="1">'dem19'!$A$1:$J$14</definedName>
    <definedName name="Z_0A01029B_7B3B_461F_BED3_37847DEE34DD_.wvu.PrintArea" localSheetId="4" hidden="1">'dem2'!$A$1:$J$12</definedName>
    <definedName name="Z_0A01029B_7B3B_461F_BED3_37847DEE34DD_.wvu.PrintArea" localSheetId="18" hidden="1">'dem22'!$A$1:$J$14</definedName>
    <definedName name="Z_0A01029B_7B3B_461F_BED3_37847DEE34DD_.wvu.PrintArea" localSheetId="19" hidden="1">'dem23'!$A$1:$I$17</definedName>
    <definedName name="Z_0A01029B_7B3B_461F_BED3_37847DEE34DD_.wvu.PrintArea" localSheetId="23" hidden="1">'dem29'!$A$1:$J$14</definedName>
    <definedName name="Z_0A01029B_7B3B_461F_BED3_37847DEE34DD_.wvu.PrintArea" localSheetId="24" hidden="1">'dem30'!$A$1:$J$14</definedName>
    <definedName name="Z_0A01029B_7B3B_461F_BED3_37847DEE34DD_.wvu.PrintArea" localSheetId="25" hidden="1">'dem31'!$A$1:$J$15</definedName>
    <definedName name="Z_0A01029B_7B3B_461F_BED3_37847DEE34DD_.wvu.PrintArea" localSheetId="26" hidden="1">'dem33'!$A$1:$J$14</definedName>
    <definedName name="Z_0A01029B_7B3B_461F_BED3_37847DEE34DD_.wvu.PrintArea" localSheetId="28" hidden="1">'dem35'!$A$1:$I$14</definedName>
    <definedName name="Z_0A01029B_7B3B_461F_BED3_37847DEE34DD_.wvu.PrintArea" localSheetId="31" hidden="1">'dem39'!$A$1:$J$14</definedName>
    <definedName name="Z_0A01029B_7B3B_461F_BED3_37847DEE34DD_.wvu.PrintArea" localSheetId="32" hidden="1">'dem40'!$A$1:$J$14</definedName>
    <definedName name="Z_0A01029B_7B3B_461F_BED3_37847DEE34DD_.wvu.PrintArea" localSheetId="33" hidden="1">'dem41'!$A$1:$J$14</definedName>
    <definedName name="Z_0A01029B_7B3B_461F_BED3_37847DEE34DD_.wvu.PrintArea" localSheetId="6" hidden="1">'dem7'!$A$1:$J$15</definedName>
    <definedName name="Z_0A01029B_7B3B_461F_BED3_37847DEE34DD_.wvu.PrintArea" localSheetId="0" hidden="1">Introduc.!$A$1:$C$64</definedName>
    <definedName name="Z_0A01029B_7B3B_461F_BED3_37847DEE34DD_.wvu.PrintArea" localSheetId="34" hidden="1">PSC!$A$1:$J$13</definedName>
    <definedName name="Z_0A01029B_7B3B_461F_BED3_37847DEE34DD_.wvu.PrintArea" localSheetId="1" hidden="1">Rev_Cap!$A$1:$H$41</definedName>
    <definedName name="Z_0A01029B_7B3B_461F_BED3_37847DEE34DD_.wvu.PrintArea" localSheetId="2" hidden="1">'SUMMARY '!$A$1:$G$38</definedName>
    <definedName name="Z_0A01029B_7B3B_461F_BED3_37847DEE34DD_.wvu.PrintTitles" localSheetId="3" hidden="1">'Dem1'!$14:$16</definedName>
    <definedName name="Z_0A01029B_7B3B_461F_BED3_37847DEE34DD_.wvu.PrintTitles" localSheetId="8" hidden="1">'dem11'!$13:$14</definedName>
    <definedName name="Z_0A01029B_7B3B_461F_BED3_37847DEE34DD_.wvu.PrintTitles" localSheetId="9" hidden="1">'dem12'!$13:$14</definedName>
    <definedName name="Z_0A01029B_7B3B_461F_BED3_37847DEE34DD_.wvu.PrintTitles" localSheetId="10" hidden="1">'Dem13'!$13:$14</definedName>
    <definedName name="Z_0A01029B_7B3B_461F_BED3_37847DEE34DD_.wvu.PrintTitles" localSheetId="11" hidden="1">'Dem14'!$13:$14</definedName>
    <definedName name="Z_0A01029B_7B3B_461F_BED3_37847DEE34DD_.wvu.PrintTitles" localSheetId="12" hidden="1">'Dem15'!$13:$14</definedName>
    <definedName name="Z_0A01029B_7B3B_461F_BED3_37847DEE34DD_.wvu.PrintTitles" localSheetId="13" hidden="1">'dem16'!$13:$14</definedName>
    <definedName name="Z_0A01029B_7B3B_461F_BED3_37847DEE34DD_.wvu.PrintTitles" localSheetId="14" hidden="1">'dem18'!$13:$14</definedName>
    <definedName name="Z_0A01029B_7B3B_461F_BED3_37847DEE34DD_.wvu.PrintTitles" localSheetId="15" hidden="1">'dem19'!$13:$14</definedName>
    <definedName name="Z_0A01029B_7B3B_461F_BED3_37847DEE34DD_.wvu.PrintTitles" localSheetId="4" hidden="1">'dem2'!$11:$12</definedName>
    <definedName name="Z_0A01029B_7B3B_461F_BED3_37847DEE34DD_.wvu.PrintTitles" localSheetId="18" hidden="1">'dem22'!$13:$14</definedName>
    <definedName name="Z_0A01029B_7B3B_461F_BED3_37847DEE34DD_.wvu.PrintTitles" localSheetId="19" hidden="1">'dem23'!$16:$17</definedName>
    <definedName name="Z_0A01029B_7B3B_461F_BED3_37847DEE34DD_.wvu.PrintTitles" localSheetId="23" hidden="1">'dem29'!$13:$14</definedName>
    <definedName name="Z_0A01029B_7B3B_461F_BED3_37847DEE34DD_.wvu.PrintTitles" localSheetId="5" hidden="1">'dem3'!$13:$14</definedName>
    <definedName name="Z_0A01029B_7B3B_461F_BED3_37847DEE34DD_.wvu.PrintTitles" localSheetId="24" hidden="1">'dem30'!$13:$14</definedName>
    <definedName name="Z_0A01029B_7B3B_461F_BED3_37847DEE34DD_.wvu.PrintTitles" localSheetId="25" hidden="1">'dem31'!$13:$15</definedName>
    <definedName name="Z_0A01029B_7B3B_461F_BED3_37847DEE34DD_.wvu.PrintTitles" localSheetId="26" hidden="1">'dem33'!$13:$14</definedName>
    <definedName name="Z_0A01029B_7B3B_461F_BED3_37847DEE34DD_.wvu.PrintTitles" localSheetId="27" hidden="1">'dem34'!$13:$14</definedName>
    <definedName name="Z_0A01029B_7B3B_461F_BED3_37847DEE34DD_.wvu.PrintTitles" localSheetId="28" hidden="1">'dem35'!$13:$14</definedName>
    <definedName name="Z_0A01029B_7B3B_461F_BED3_37847DEE34DD_.wvu.PrintTitles" localSheetId="29" hidden="1">'dem37'!$13:$14</definedName>
    <definedName name="Z_0A01029B_7B3B_461F_BED3_37847DEE34DD_.wvu.PrintTitles" localSheetId="30" hidden="1">'dem38'!$13:$14</definedName>
    <definedName name="Z_0A01029B_7B3B_461F_BED3_37847DEE34DD_.wvu.PrintTitles" localSheetId="31" hidden="1">'dem39'!$13:$14</definedName>
    <definedName name="Z_0A01029B_7B3B_461F_BED3_37847DEE34DD_.wvu.PrintTitles" localSheetId="32" hidden="1">'dem40'!$13:$14</definedName>
    <definedName name="Z_0A01029B_7B3B_461F_BED3_37847DEE34DD_.wvu.PrintTitles" localSheetId="33" hidden="1">'dem41'!$13:$14</definedName>
    <definedName name="Z_0A01029B_7B3B_461F_BED3_37847DEE34DD_.wvu.PrintTitles" localSheetId="6" hidden="1">'dem7'!$13:$14</definedName>
    <definedName name="Z_0A01029B_7B3B_461F_BED3_37847DEE34DD_.wvu.PrintTitles" localSheetId="34" hidden="1">PSC!$12:$13</definedName>
    <definedName name="Z_0A01029B_7B3B_461F_BED3_37847DEE34DD_.wvu.PrintTitles" localSheetId="2" hidden="1">'SUMMARY '!$3:$5</definedName>
    <definedName name="Z_0D80FCF1_CA4D_4263_BAA8_EBCD2FA17AF3_.wvu.FilterData" localSheetId="13" hidden="1">'dem16'!$A$14:$H$14</definedName>
    <definedName name="Z_0D80FCF1_CA4D_4263_BAA8_EBCD2FA17AF3_.wvu.FilterData" localSheetId="14" hidden="1">'dem18'!$A$14:$N$14</definedName>
    <definedName name="Z_0D80FCF1_CA4D_4263_BAA8_EBCD2FA17AF3_.wvu.FilterData" localSheetId="2" hidden="1">'SUMMARY '!$A$5:$G$38</definedName>
    <definedName name="Z_111F88C7_AF22_4E6C_B731_CFEE45C1A132_.wvu.FilterData" localSheetId="3" hidden="1">'Dem1'!$A$14:$J$16</definedName>
    <definedName name="Z_1676AFAB_AEF5_483E_A04E_1FFA6C4C9192_.wvu.FilterData" localSheetId="9" hidden="1">'dem12'!$A$14:$N$14</definedName>
    <definedName name="Z_1676AFAB_AEF5_483E_A04E_1FFA6C4C9192_.wvu.FilterData" localSheetId="10" hidden="1">'Dem13'!$A$14:$G$14</definedName>
    <definedName name="Z_1676AFAB_AEF5_483E_A04E_1FFA6C4C9192_.wvu.FilterData" localSheetId="11" hidden="1">'Dem14'!$A$14:$G$14</definedName>
    <definedName name="Z_1676AFAB_AEF5_483E_A04E_1FFA6C4C9192_.wvu.FilterData" localSheetId="12" hidden="1">'Dem15'!$A$14:$G$14</definedName>
    <definedName name="Z_239EE218_578E_4317_BEED_14D5D7089E27_.wvu.Cols" localSheetId="25" hidden="1">'dem31'!#REF!</definedName>
    <definedName name="Z_239EE218_578E_4317_BEED_14D5D7089E27_.wvu.FilterData" localSheetId="7" hidden="1">'dem10'!$A$1:$F$18</definedName>
    <definedName name="Z_239EE218_578E_4317_BEED_14D5D7089E27_.wvu.FilterData" localSheetId="25" hidden="1">'dem31'!$A$1:$F$15</definedName>
    <definedName name="Z_239EE218_578E_4317_BEED_14D5D7089E27_.wvu.PrintArea" localSheetId="7" hidden="1">'dem10'!$A$1:$F$18</definedName>
    <definedName name="Z_239EE218_578E_4317_BEED_14D5D7089E27_.wvu.PrintArea" localSheetId="25" hidden="1">'dem31'!$A$1:$F$15</definedName>
    <definedName name="Z_239EE218_578E_4317_BEED_14D5D7089E27_.wvu.PrintTitles" localSheetId="7" hidden="1">'dem10'!#REF!</definedName>
    <definedName name="Z_239EE218_578E_4317_BEED_14D5D7089E27_.wvu.PrintTitles" localSheetId="25" hidden="1">'dem31'!$13:$15</definedName>
    <definedName name="Z_2442F305_858F_4E39_B778_D3790E5E9F89_.wvu.FilterData" localSheetId="27" hidden="1">'dem34'!$A$14:$L$14</definedName>
    <definedName name="Z_302A3EA3_AE96_11D5_A646_0050BA3D7AFD_.wvu.Cols" localSheetId="25" hidden="1">'dem31'!#REF!</definedName>
    <definedName name="Z_302A3EA3_AE96_11D5_A646_0050BA3D7AFD_.wvu.FilterData" localSheetId="7" hidden="1">'dem10'!$A$1:$F$18</definedName>
    <definedName name="Z_302A3EA3_AE96_11D5_A646_0050BA3D7AFD_.wvu.FilterData" localSheetId="25" hidden="1">'dem31'!$A$1:$F$15</definedName>
    <definedName name="Z_302A3EA3_AE96_11D5_A646_0050BA3D7AFD_.wvu.PrintArea" localSheetId="7" hidden="1">'dem10'!$A$1:$F$18</definedName>
    <definedName name="Z_302A3EA3_AE96_11D5_A646_0050BA3D7AFD_.wvu.PrintArea" localSheetId="25" hidden="1">'dem31'!$A$1:$F$15</definedName>
    <definedName name="Z_302A3EA3_AE96_11D5_A646_0050BA3D7AFD_.wvu.PrintTitles" localSheetId="7" hidden="1">'dem10'!#REF!</definedName>
    <definedName name="Z_302A3EA3_AE96_11D5_A646_0050BA3D7AFD_.wvu.PrintTitles" localSheetId="25" hidden="1">'dem31'!$13:$15</definedName>
    <definedName name="Z_303217B7_C1BB_4C0E_8134_350D0424548B_.wvu.FilterData" localSheetId="15" hidden="1">'dem19'!$A$14:$J$14</definedName>
    <definedName name="Z_303217B7_C1BB_4C0E_8134_350D0424548B_.wvu.FilterData" localSheetId="29" hidden="1">'dem37'!$A$14:$M$14</definedName>
    <definedName name="Z_303217B7_C1BB_4C0E_8134_350D0424548B_.wvu.FilterData" localSheetId="30" hidden="1">'dem38'!$A$14:$N$14</definedName>
    <definedName name="Z_303217B7_C1BB_4C0E_8134_350D0424548B_.wvu.FilterData" localSheetId="1" hidden="1">Rev_Cap!$A$6:$I$41</definedName>
    <definedName name="Z_303217B7_C1BB_4C0E_8134_350D0424548B_.wvu.FilterData" localSheetId="2" hidden="1">'SUMMARY '!$A$5:$G$38</definedName>
    <definedName name="Z_313692F3_94CF_4560_81A5_E34B8D1B6451_.wvu.FilterData" localSheetId="29" hidden="1">'dem37'!$A$14:$M$14</definedName>
    <definedName name="Z_313692F3_94CF_4560_81A5_E34B8D1B6451_.wvu.FilterData" localSheetId="30" hidden="1">'dem38'!$A$14:$N$14</definedName>
    <definedName name="Z_31B245FC_B5CA_48FD_A682_34EC8990C1A6_.wvu.FilterData" localSheetId="3" hidden="1">'Dem1'!$A$14:$J$16</definedName>
    <definedName name="Z_363712C7_D7B2_433C_95A1_6D3B6001E843_.wvu.FilterData" localSheetId="10" hidden="1">'Dem13'!$A$14:$N$14</definedName>
    <definedName name="Z_363712C7_D7B2_433C_95A1_6D3B6001E843_.wvu.FilterData" localSheetId="11" hidden="1">'Dem14'!$A$14:$H$14</definedName>
    <definedName name="Z_363712C7_D7B2_433C_95A1_6D3B6001E843_.wvu.FilterData" localSheetId="12" hidden="1">'Dem15'!$A$14:$M$14</definedName>
    <definedName name="Z_363712C7_D7B2_433C_95A1_6D3B6001E843_.wvu.FilterData" localSheetId="2" hidden="1">'SUMMARY '!$A$5:$G$38</definedName>
    <definedName name="Z_36DBA021_0ECB_11D4_8064_004005726899_.wvu.Cols" localSheetId="25" hidden="1">'dem31'!#REF!</definedName>
    <definedName name="Z_36DBA021_0ECB_11D4_8064_004005726899_.wvu.FilterData" localSheetId="25" hidden="1">'dem31'!#REF!</definedName>
    <definedName name="Z_36DBA021_0ECB_11D4_8064_004005726899_.wvu.PrintArea" localSheetId="25" hidden="1">'dem31'!$A$1:$F$15</definedName>
    <definedName name="Z_36DBA021_0ECB_11D4_8064_004005726899_.wvu.PrintTitles" localSheetId="7" hidden="1">'dem10'!#REF!</definedName>
    <definedName name="Z_36DBA021_0ECB_11D4_8064_004005726899_.wvu.PrintTitles" localSheetId="25" hidden="1">'dem31'!$13:$15</definedName>
    <definedName name="Z_3F169262_D05B_469E_AE3E_B528E18B40B0_.wvu.FilterData" localSheetId="13" hidden="1">'dem16'!$A$14:$H$14</definedName>
    <definedName name="Z_3F169262_D05B_469E_AE3E_B528E18B40B0_.wvu.FilterData" localSheetId="14" hidden="1">'dem18'!$A$14:$N$14</definedName>
    <definedName name="Z_3F169262_D05B_469E_AE3E_B528E18B40B0_.wvu.FilterData" localSheetId="5" hidden="1">'dem3'!$A$14:$N$14</definedName>
    <definedName name="Z_40176C7F_EAD5_4F01_8354_8F5B076D33A8_.wvu.FilterData" localSheetId="2" hidden="1">'SUMMARY '!$A$5:$G$38</definedName>
    <definedName name="Z_42B566F4_20D6_4C24_835E_15E7B458A0E8_.wvu.FilterData" localSheetId="28" hidden="1">'dem35'!$A$14:$M$14</definedName>
    <definedName name="Z_44B5F5DE_C96C_4269_969A_574D4EEEEEF5_.wvu.Cols" localSheetId="26" hidden="1">'dem33'!$J:$J</definedName>
    <definedName name="Z_44B5F5DE_C96C_4269_969A_574D4EEEEEF5_.wvu.FilterData" localSheetId="3" hidden="1">'Dem1'!$A$14:$K$16</definedName>
    <definedName name="Z_44B5F5DE_C96C_4269_969A_574D4EEEEEF5_.wvu.FilterData" localSheetId="8" hidden="1">'dem11'!$A$14:$G$14</definedName>
    <definedName name="Z_44B5F5DE_C96C_4269_969A_574D4EEEEEF5_.wvu.FilterData" localSheetId="9" hidden="1">'dem12'!$A$14:$N$14</definedName>
    <definedName name="Z_44B5F5DE_C96C_4269_969A_574D4EEEEEF5_.wvu.FilterData" localSheetId="10" hidden="1">'Dem13'!$A$14:$G$14</definedName>
    <definedName name="Z_44B5F5DE_C96C_4269_969A_574D4EEEEEF5_.wvu.FilterData" localSheetId="11" hidden="1">'Dem14'!$A$14:$G$14</definedName>
    <definedName name="Z_44B5F5DE_C96C_4269_969A_574D4EEEEEF5_.wvu.FilterData" localSheetId="12" hidden="1">'Dem15'!$A$14:$G$14</definedName>
    <definedName name="Z_44B5F5DE_C96C_4269_969A_574D4EEEEEF5_.wvu.FilterData" localSheetId="13" hidden="1">'dem16'!$A$14:$H$14</definedName>
    <definedName name="Z_44B5F5DE_C96C_4269_969A_574D4EEEEEF5_.wvu.FilterData" localSheetId="14" hidden="1">'dem18'!$A$14:$N$14</definedName>
    <definedName name="Z_44B5F5DE_C96C_4269_969A_574D4EEEEEF5_.wvu.FilterData" localSheetId="15" hidden="1">'dem19'!$A$14:$J$14</definedName>
    <definedName name="Z_44B5F5DE_C96C_4269_969A_574D4EEEEEF5_.wvu.FilterData" localSheetId="4" hidden="1">'dem2'!$A$12:$M$12</definedName>
    <definedName name="Z_44B5F5DE_C96C_4269_969A_574D4EEEEEF5_.wvu.FilterData" localSheetId="18" hidden="1">'dem22'!$A$14:$Y$14</definedName>
    <definedName name="Z_44B5F5DE_C96C_4269_969A_574D4EEEEEF5_.wvu.FilterData" localSheetId="19" hidden="1">'dem23'!$A$17:$X$17</definedName>
    <definedName name="Z_44B5F5DE_C96C_4269_969A_574D4EEEEEF5_.wvu.FilterData" localSheetId="23" hidden="1">'dem29'!$A$14:$AT$14</definedName>
    <definedName name="Z_44B5F5DE_C96C_4269_969A_574D4EEEEEF5_.wvu.FilterData" localSheetId="5" hidden="1">'dem3'!$A$14:$N$14</definedName>
    <definedName name="Z_44B5F5DE_C96C_4269_969A_574D4EEEEEF5_.wvu.FilterData" localSheetId="24" hidden="1">'dem30'!$A$14:$AT$14</definedName>
    <definedName name="Z_44B5F5DE_C96C_4269_969A_574D4EEEEEF5_.wvu.FilterData" localSheetId="25" hidden="1">'dem31'!$A$15:$AC$15</definedName>
    <definedName name="Z_44B5F5DE_C96C_4269_969A_574D4EEEEEF5_.wvu.FilterData" localSheetId="26" hidden="1">'dem33'!$A$14:$AR$14</definedName>
    <definedName name="Z_44B5F5DE_C96C_4269_969A_574D4EEEEEF5_.wvu.FilterData" localSheetId="27" hidden="1">'dem34'!$A$14:$Y$23</definedName>
    <definedName name="Z_44B5F5DE_C96C_4269_969A_574D4EEEEEF5_.wvu.FilterData" localSheetId="28" hidden="1">'dem35'!$A$14:$AI$14</definedName>
    <definedName name="Z_44B5F5DE_C96C_4269_969A_574D4EEEEEF5_.wvu.FilterData" localSheetId="29" hidden="1">'dem37'!$B$14:$V$19</definedName>
    <definedName name="Z_44B5F5DE_C96C_4269_969A_574D4EEEEEF5_.wvu.FilterData" localSheetId="30" hidden="1">'dem38'!$B$14:$W$16</definedName>
    <definedName name="Z_44B5F5DE_C96C_4269_969A_574D4EEEEEF5_.wvu.FilterData" localSheetId="31" hidden="1">'dem39'!$A$14:$AM$14</definedName>
    <definedName name="Z_44B5F5DE_C96C_4269_969A_574D4EEEEEF5_.wvu.FilterData" localSheetId="32" hidden="1">'dem40'!$A$14:$AF$14</definedName>
    <definedName name="Z_44B5F5DE_C96C_4269_969A_574D4EEEEEF5_.wvu.FilterData" localSheetId="33" hidden="1">'dem41'!$A$14:$AF$14</definedName>
    <definedName name="Z_44B5F5DE_C96C_4269_969A_574D4EEEEEF5_.wvu.FilterData" localSheetId="6" hidden="1">'dem7'!$A$15:$Z$15</definedName>
    <definedName name="Z_44B5F5DE_C96C_4269_969A_574D4EEEEEF5_.wvu.FilterData" localSheetId="34" hidden="1">PSC!$A$13:$AF$13</definedName>
    <definedName name="Z_44B5F5DE_C96C_4269_969A_574D4EEEEEF5_.wvu.FilterData" localSheetId="1" hidden="1">Rev_Cap!$A$6:$I$41</definedName>
    <definedName name="Z_44B5F5DE_C96C_4269_969A_574D4EEEEEF5_.wvu.FilterData" localSheetId="2" hidden="1">'SUMMARY '!$A$5:$G$38</definedName>
    <definedName name="Z_44B5F5DE_C96C_4269_969A_574D4EEEEEF5_.wvu.PrintArea" localSheetId="3" hidden="1">'Dem1'!$A$1:$I$16</definedName>
    <definedName name="Z_44B5F5DE_C96C_4269_969A_574D4EEEEEF5_.wvu.PrintArea" localSheetId="7" hidden="1">'dem10'!$A$1:$H$18</definedName>
    <definedName name="Z_44B5F5DE_C96C_4269_969A_574D4EEEEEF5_.wvu.PrintArea" localSheetId="8" hidden="1">'dem11'!$A$1:$I$14</definedName>
    <definedName name="Z_44B5F5DE_C96C_4269_969A_574D4EEEEEF5_.wvu.PrintArea" localSheetId="9" hidden="1">'dem12'!$A$1:$I$14</definedName>
    <definedName name="Z_44B5F5DE_C96C_4269_969A_574D4EEEEEF5_.wvu.PrintArea" localSheetId="10" hidden="1">'Dem13'!$A$1:$I$14</definedName>
    <definedName name="Z_44B5F5DE_C96C_4269_969A_574D4EEEEEF5_.wvu.PrintArea" localSheetId="11" hidden="1">'Dem14'!$A$1:$H$14</definedName>
    <definedName name="Z_44B5F5DE_C96C_4269_969A_574D4EEEEEF5_.wvu.PrintArea" localSheetId="12" hidden="1">'Dem15'!$A$1:$I$14</definedName>
    <definedName name="Z_44B5F5DE_C96C_4269_969A_574D4EEEEEF5_.wvu.PrintArea" localSheetId="13" hidden="1">'dem16'!$A$1:$I$14</definedName>
    <definedName name="Z_44B5F5DE_C96C_4269_969A_574D4EEEEEF5_.wvu.PrintArea" localSheetId="14" hidden="1">'dem18'!$A$1:$I$14</definedName>
    <definedName name="Z_44B5F5DE_C96C_4269_969A_574D4EEEEEF5_.wvu.PrintArea" localSheetId="15" hidden="1">'dem19'!$A$1:$I$14</definedName>
    <definedName name="Z_44B5F5DE_C96C_4269_969A_574D4EEEEEF5_.wvu.PrintArea" localSheetId="4" hidden="1">'dem2'!$A$1:$I$13</definedName>
    <definedName name="Z_44B5F5DE_C96C_4269_969A_574D4EEEEEF5_.wvu.PrintArea" localSheetId="16" hidden="1">'dem20'!$A$1:$I$13</definedName>
    <definedName name="Z_44B5F5DE_C96C_4269_969A_574D4EEEEEF5_.wvu.PrintArea" localSheetId="17" hidden="1">'dem21'!$A$1:$I$14</definedName>
    <definedName name="Z_44B5F5DE_C96C_4269_969A_574D4EEEEEF5_.wvu.PrintArea" localSheetId="18" hidden="1">'dem22'!$A$1:$I$14</definedName>
    <definedName name="Z_44B5F5DE_C96C_4269_969A_574D4EEEEEF5_.wvu.PrintArea" localSheetId="19" hidden="1">'dem23'!$A$1:$H$17</definedName>
    <definedName name="Z_44B5F5DE_C96C_4269_969A_574D4EEEEEF5_.wvu.PrintArea" localSheetId="20" hidden="1">'dem24'!$A$1:$I$17</definedName>
    <definedName name="Z_44B5F5DE_C96C_4269_969A_574D4EEEEEF5_.wvu.PrintArea" localSheetId="21" hidden="1">'dem27'!$A$1:$H$14</definedName>
    <definedName name="Z_44B5F5DE_C96C_4269_969A_574D4EEEEEF5_.wvu.PrintArea" localSheetId="22" hidden="1">'dem28'!$A$1:$H$14</definedName>
    <definedName name="Z_44B5F5DE_C96C_4269_969A_574D4EEEEEF5_.wvu.PrintArea" localSheetId="23" hidden="1">'dem29'!$A$1:$I$14</definedName>
    <definedName name="Z_44B5F5DE_C96C_4269_969A_574D4EEEEEF5_.wvu.PrintArea" localSheetId="5" hidden="1">'dem3'!$A$1:$I$14</definedName>
    <definedName name="Z_44B5F5DE_C96C_4269_969A_574D4EEEEEF5_.wvu.PrintArea" localSheetId="24" hidden="1">'dem30'!$A$1:$I$14</definedName>
    <definedName name="Z_44B5F5DE_C96C_4269_969A_574D4EEEEEF5_.wvu.PrintArea" localSheetId="25" hidden="1">'dem31'!$A$1:$I$15</definedName>
    <definedName name="Z_44B5F5DE_C96C_4269_969A_574D4EEEEEF5_.wvu.PrintArea" localSheetId="26" hidden="1">'dem33'!$A$1:$I$14</definedName>
    <definedName name="Z_44B5F5DE_C96C_4269_969A_574D4EEEEEF5_.wvu.PrintArea" localSheetId="27" hidden="1">'dem34'!$A$1:$I$14</definedName>
    <definedName name="Z_44B5F5DE_C96C_4269_969A_574D4EEEEEF5_.wvu.PrintArea" localSheetId="28" hidden="1">'dem35'!$A$1:$I$14</definedName>
    <definedName name="Z_44B5F5DE_C96C_4269_969A_574D4EEEEEF5_.wvu.PrintArea" localSheetId="29" hidden="1">'dem37'!$A$1:$G$14</definedName>
    <definedName name="Z_44B5F5DE_C96C_4269_969A_574D4EEEEEF5_.wvu.PrintArea" localSheetId="30" hidden="1">'dem38'!$A$1:$I$14</definedName>
    <definedName name="Z_44B5F5DE_C96C_4269_969A_574D4EEEEEF5_.wvu.PrintArea" localSheetId="31" hidden="1">'dem39'!$A$1:$I$14</definedName>
    <definedName name="Z_44B5F5DE_C96C_4269_969A_574D4EEEEEF5_.wvu.PrintArea" localSheetId="32" hidden="1">'dem40'!$A$1:$I$14</definedName>
    <definedName name="Z_44B5F5DE_C96C_4269_969A_574D4EEEEEF5_.wvu.PrintArea" localSheetId="33" hidden="1">'dem41'!$A$1:$I$14</definedName>
    <definedName name="Z_44B5F5DE_C96C_4269_969A_574D4EEEEEF5_.wvu.PrintArea" localSheetId="6" hidden="1">'dem7'!$A$1:$I$15</definedName>
    <definedName name="Z_44B5F5DE_C96C_4269_969A_574D4EEEEEF5_.wvu.PrintArea" localSheetId="34" hidden="1">PSC!$A$1:$I$13</definedName>
    <definedName name="Z_44B5F5DE_C96C_4269_969A_574D4EEEEEF5_.wvu.PrintArea" localSheetId="2" hidden="1">'SUMMARY '!$A$1:$G$38</definedName>
    <definedName name="Z_44B5F5DE_C96C_4269_969A_574D4EEEEEF5_.wvu.PrintTitles" localSheetId="3" hidden="1">'Dem1'!$13:$14</definedName>
    <definedName name="Z_44B5F5DE_C96C_4269_969A_574D4EEEEEF5_.wvu.PrintTitles" localSheetId="7" hidden="1">'dem10'!$16:$17</definedName>
    <definedName name="Z_44B5F5DE_C96C_4269_969A_574D4EEEEEF5_.wvu.PrintTitles" localSheetId="8" hidden="1">'dem11'!$13:$14</definedName>
    <definedName name="Z_44B5F5DE_C96C_4269_969A_574D4EEEEEF5_.wvu.PrintTitles" localSheetId="9" hidden="1">'dem12'!$13:$14</definedName>
    <definedName name="Z_44B5F5DE_C96C_4269_969A_574D4EEEEEF5_.wvu.PrintTitles" localSheetId="10" hidden="1">'Dem13'!$13:$14</definedName>
    <definedName name="Z_44B5F5DE_C96C_4269_969A_574D4EEEEEF5_.wvu.PrintTitles" localSheetId="11" hidden="1">'Dem14'!$13:$14</definedName>
    <definedName name="Z_44B5F5DE_C96C_4269_969A_574D4EEEEEF5_.wvu.PrintTitles" localSheetId="12" hidden="1">'Dem15'!$13:$14</definedName>
    <definedName name="Z_44B5F5DE_C96C_4269_969A_574D4EEEEEF5_.wvu.PrintTitles" localSheetId="13" hidden="1">'dem16'!$13:$14</definedName>
    <definedName name="Z_44B5F5DE_C96C_4269_969A_574D4EEEEEF5_.wvu.PrintTitles" localSheetId="14" hidden="1">'dem18'!$13:$14</definedName>
    <definedName name="Z_44B5F5DE_C96C_4269_969A_574D4EEEEEF5_.wvu.PrintTitles" localSheetId="15" hidden="1">'dem19'!$13:$14</definedName>
    <definedName name="Z_44B5F5DE_C96C_4269_969A_574D4EEEEEF5_.wvu.PrintTitles" localSheetId="4" hidden="1">'dem2'!$11:$12</definedName>
    <definedName name="Z_44B5F5DE_C96C_4269_969A_574D4EEEEEF5_.wvu.PrintTitles" localSheetId="16" hidden="1">'dem20'!$12:$13</definedName>
    <definedName name="Z_44B5F5DE_C96C_4269_969A_574D4EEEEEF5_.wvu.PrintTitles" localSheetId="17" hidden="1">'dem21'!$13:$14</definedName>
    <definedName name="Z_44B5F5DE_C96C_4269_969A_574D4EEEEEF5_.wvu.PrintTitles" localSheetId="18" hidden="1">'dem22'!$13:$14</definedName>
    <definedName name="Z_44B5F5DE_C96C_4269_969A_574D4EEEEEF5_.wvu.PrintTitles" localSheetId="19" hidden="1">'dem23'!$16:$17</definedName>
    <definedName name="Z_44B5F5DE_C96C_4269_969A_574D4EEEEEF5_.wvu.PrintTitles" localSheetId="20" hidden="1">'dem24'!$16:$17</definedName>
    <definedName name="Z_44B5F5DE_C96C_4269_969A_574D4EEEEEF5_.wvu.PrintTitles" localSheetId="21" hidden="1">'dem27'!$13:$14</definedName>
    <definedName name="Z_44B5F5DE_C96C_4269_969A_574D4EEEEEF5_.wvu.PrintTitles" localSheetId="22" hidden="1">'dem28'!$13:$14</definedName>
    <definedName name="Z_44B5F5DE_C96C_4269_969A_574D4EEEEEF5_.wvu.PrintTitles" localSheetId="23" hidden="1">'dem29'!$13:$14</definedName>
    <definedName name="Z_44B5F5DE_C96C_4269_969A_574D4EEEEEF5_.wvu.PrintTitles" localSheetId="5" hidden="1">'dem3'!$13:$14</definedName>
    <definedName name="Z_44B5F5DE_C96C_4269_969A_574D4EEEEEF5_.wvu.PrintTitles" localSheetId="24" hidden="1">'dem30'!$13:$14</definedName>
    <definedName name="Z_44B5F5DE_C96C_4269_969A_574D4EEEEEF5_.wvu.PrintTitles" localSheetId="25" hidden="1">'dem31'!$13:$14</definedName>
    <definedName name="Z_44B5F5DE_C96C_4269_969A_574D4EEEEEF5_.wvu.PrintTitles" localSheetId="26" hidden="1">'dem33'!$13:$14</definedName>
    <definedName name="Z_44B5F5DE_C96C_4269_969A_574D4EEEEEF5_.wvu.PrintTitles" localSheetId="27" hidden="1">'dem34'!$13:$14</definedName>
    <definedName name="Z_44B5F5DE_C96C_4269_969A_574D4EEEEEF5_.wvu.PrintTitles" localSheetId="28" hidden="1">'dem35'!$13:$14</definedName>
    <definedName name="Z_44B5F5DE_C96C_4269_969A_574D4EEEEEF5_.wvu.PrintTitles" localSheetId="29" hidden="1">'dem37'!$13:$14</definedName>
    <definedName name="Z_44B5F5DE_C96C_4269_969A_574D4EEEEEF5_.wvu.PrintTitles" localSheetId="30" hidden="1">'dem38'!$13:$14</definedName>
    <definedName name="Z_44B5F5DE_C96C_4269_969A_574D4EEEEEF5_.wvu.PrintTitles" localSheetId="31" hidden="1">'dem39'!$13:$14</definedName>
    <definedName name="Z_44B5F5DE_C96C_4269_969A_574D4EEEEEF5_.wvu.PrintTitles" localSheetId="32" hidden="1">'dem40'!$13:$14</definedName>
    <definedName name="Z_44B5F5DE_C96C_4269_969A_574D4EEEEEF5_.wvu.PrintTitles" localSheetId="33" hidden="1">'dem41'!$13:$14</definedName>
    <definedName name="Z_44B5F5DE_C96C_4269_969A_574D4EEEEEF5_.wvu.PrintTitles" localSheetId="6" hidden="1">'dem7'!$13:$14</definedName>
    <definedName name="Z_44B5F5DE_C96C_4269_969A_574D4EEEEEF5_.wvu.PrintTitles" localSheetId="34" hidden="1">PSC!$12:$13</definedName>
    <definedName name="Z_44B5F5DE_C96C_4269_969A_574D4EEEEEF5_.wvu.PrintTitles" localSheetId="2" hidden="1">'SUMMARY '!$3:$5</definedName>
    <definedName name="Z_46AEB7E9_9177_44D1_813C_A5E8AFAA37B9_.wvu.FilterData" localSheetId="5" hidden="1">'dem3'!$A$14:$N$14</definedName>
    <definedName name="Z_46AEB7E9_9177_44D1_813C_A5E8AFAA37B9_.wvu.FilterData" localSheetId="26" hidden="1">'dem33'!$A$14:$AR$14</definedName>
    <definedName name="Z_4E97AA86_E85C_408A_97E6_4D9CCE1D0D9A_.wvu.FilterData" localSheetId="3" hidden="1">'Dem1'!$A$14:$J$16</definedName>
    <definedName name="Z_56549761_798B_4F3F_AB4F_782EA4A0FF3A_.wvu.FilterData" localSheetId="8" hidden="1">'dem11'!$A$14:$G$14</definedName>
    <definedName name="Z_56549761_798B_4F3F_AB4F_782EA4A0FF3A_.wvu.FilterData" localSheetId="10" hidden="1">'Dem13'!$A$14:$G$14</definedName>
    <definedName name="Z_56549761_798B_4F3F_AB4F_782EA4A0FF3A_.wvu.FilterData" localSheetId="11" hidden="1">'Dem14'!$A$14:$G$14</definedName>
    <definedName name="Z_56549761_798B_4F3F_AB4F_782EA4A0FF3A_.wvu.FilterData" localSheetId="12" hidden="1">'Dem15'!$A$14:$G$14</definedName>
    <definedName name="Z_56549761_798B_4F3F_AB4F_782EA4A0FF3A_.wvu.FilterData" localSheetId="13" hidden="1">'dem16'!$A$14:$H$14</definedName>
    <definedName name="Z_56549761_798B_4F3F_AB4F_782EA4A0FF3A_.wvu.FilterData" localSheetId="14" hidden="1">'dem18'!$A$14:$N$14</definedName>
    <definedName name="Z_56549761_798B_4F3F_AB4F_782EA4A0FF3A_.wvu.FilterData" localSheetId="15" hidden="1">'dem19'!$A$14:$J$14</definedName>
    <definedName name="Z_56549761_798B_4F3F_AB4F_782EA4A0FF3A_.wvu.FilterData" localSheetId="29" hidden="1">'dem37'!$A$14:$M$14</definedName>
    <definedName name="Z_56549761_798B_4F3F_AB4F_782EA4A0FF3A_.wvu.FilterData" localSheetId="30" hidden="1">'dem38'!$A$14:$N$14</definedName>
    <definedName name="Z_56549761_798B_4F3F_AB4F_782EA4A0FF3A_.wvu.FilterData" localSheetId="32" hidden="1">'dem40'!$A$14:$N$14</definedName>
    <definedName name="Z_56549761_798B_4F3F_AB4F_782EA4A0FF3A_.wvu.FilterData" localSheetId="33" hidden="1">'dem41'!$A$14:$N$14</definedName>
    <definedName name="Z_56549761_798B_4F3F_AB4F_782EA4A0FF3A_.wvu.FilterData" localSheetId="6" hidden="1">'dem7'!$A$14:$G$15</definedName>
    <definedName name="Z_56549761_798B_4F3F_AB4F_782EA4A0FF3A_.wvu.FilterData" localSheetId="34" hidden="1">PSC!$A$13:$N$13</definedName>
    <definedName name="Z_56549761_798B_4F3F_AB4F_782EA4A0FF3A_.wvu.FilterData" localSheetId="2" hidden="1">'SUMMARY '!$A$5:$G$38</definedName>
    <definedName name="Z_594065F8_87F6_499D_9012_E28135D10F7A_.wvu.FilterData" localSheetId="4" hidden="1">'dem2'!$A$12:$M$12</definedName>
    <definedName name="Z_594065F8_87F6_499D_9012_E28135D10F7A_.wvu.FilterData" localSheetId="5" hidden="1">'dem3'!$A$14:$N$14</definedName>
    <definedName name="Z_5BE1487B_58C1_4CCA_A8B8_E6AB94BEF19E_.wvu.FilterData" localSheetId="4" hidden="1">'dem2'!$A$12:$M$12</definedName>
    <definedName name="Z_5BE1487B_58C1_4CCA_A8B8_E6AB94BEF19E_.wvu.FilterData" localSheetId="1" hidden="1">Rev_Cap!$A$6:$I$41</definedName>
    <definedName name="Z_5BE1487B_58C1_4CCA_A8B8_E6AB94BEF19E_.wvu.FilterData" localSheetId="2" hidden="1">'SUMMARY '!$A$5:$G$38</definedName>
    <definedName name="Z_633031CB_7CF0_4643_9744_E371AA62628B_.wvu.FilterData" localSheetId="29" hidden="1">'dem37'!$A$14:$M$14</definedName>
    <definedName name="Z_633031CB_7CF0_4643_9744_E371AA62628B_.wvu.FilterData" localSheetId="30" hidden="1">'dem38'!$A$14:$N$14</definedName>
    <definedName name="Z_63DB0950_E90F_4380_862C_985B5EB19119_.wvu.FilterData" localSheetId="3" hidden="1">'Dem1'!$A$14:$K$16</definedName>
    <definedName name="Z_63DB0950_E90F_4380_862C_985B5EB19119_.wvu.FilterData" localSheetId="8" hidden="1">'dem11'!$A$14:$G$14</definedName>
    <definedName name="Z_63DB0950_E90F_4380_862C_985B5EB19119_.wvu.FilterData" localSheetId="4" hidden="1">'dem2'!$A$12:$M$12</definedName>
    <definedName name="Z_63DB0950_E90F_4380_862C_985B5EB19119_.wvu.FilterData" localSheetId="5" hidden="1">'dem3'!$A$14:$K$14</definedName>
    <definedName name="Z_63DB0950_E90F_4380_862C_985B5EB19119_.wvu.FilterData" localSheetId="6" hidden="1">'dem7'!$A$14:$G$15</definedName>
    <definedName name="Z_69CFB1CB_A87C_471E_B108_34B9F3BF2162_.wvu.FilterData" localSheetId="9" hidden="1">'dem12'!$A$14:$N$14</definedName>
    <definedName name="Z_7C0400B1_AB41_4804_BEB3_57A294F59064_.wvu.FilterData" localSheetId="27" hidden="1">'dem34'!$A$14:$L$14</definedName>
    <definedName name="Z_7CE36697_C418_4ED3_BCF0_EA686CB40E87_.wvu.FilterData" localSheetId="3" hidden="1">'Dem1'!$A$14:$K$16</definedName>
    <definedName name="Z_7CE36697_C418_4ED3_BCF0_EA686CB40E87_.wvu.FilterData" localSheetId="8" hidden="1">'dem11'!$A$14:$O$14</definedName>
    <definedName name="Z_7CE36697_C418_4ED3_BCF0_EA686CB40E87_.wvu.FilterData" localSheetId="9" hidden="1">'dem12'!$A$14:$N$14</definedName>
    <definedName name="Z_7CE36697_C418_4ED3_BCF0_EA686CB40E87_.wvu.FilterData" localSheetId="10" hidden="1">'Dem13'!$A$14:$N$14</definedName>
    <definedName name="Z_7CE36697_C418_4ED3_BCF0_EA686CB40E87_.wvu.FilterData" localSheetId="11" hidden="1">'Dem14'!$A$14:$H$14</definedName>
    <definedName name="Z_7CE36697_C418_4ED3_BCF0_EA686CB40E87_.wvu.FilterData" localSheetId="12" hidden="1">'Dem15'!$A$14:$M$14</definedName>
    <definedName name="Z_7CE36697_C418_4ED3_BCF0_EA686CB40E87_.wvu.FilterData" localSheetId="13" hidden="1">'dem16'!$A$14:$H$14</definedName>
    <definedName name="Z_7CE36697_C418_4ED3_BCF0_EA686CB40E87_.wvu.FilterData" localSheetId="14" hidden="1">'dem18'!$A$14:$N$14</definedName>
    <definedName name="Z_7CE36697_C418_4ED3_BCF0_EA686CB40E87_.wvu.FilterData" localSheetId="15" hidden="1">'dem19'!$A$14:$J$14</definedName>
    <definedName name="Z_7CE36697_C418_4ED3_BCF0_EA686CB40E87_.wvu.FilterData" localSheetId="4" hidden="1">'dem2'!$A$12:$M$12</definedName>
    <definedName name="Z_7CE36697_C418_4ED3_BCF0_EA686CB40E87_.wvu.FilterData" localSheetId="18" hidden="1">'dem22'!$A$14:$N$14</definedName>
    <definedName name="Z_7CE36697_C418_4ED3_BCF0_EA686CB40E87_.wvu.FilterData" localSheetId="19" hidden="1">'dem23'!$A$17:$M$17</definedName>
    <definedName name="Z_7CE36697_C418_4ED3_BCF0_EA686CB40E87_.wvu.FilterData" localSheetId="5" hidden="1">'dem3'!$A$14:$N$14</definedName>
    <definedName name="Z_7CE36697_C418_4ED3_BCF0_EA686CB40E87_.wvu.FilterData" localSheetId="26" hidden="1">'dem33'!$A$14:$G$14</definedName>
    <definedName name="Z_7CE36697_C418_4ED3_BCF0_EA686CB40E87_.wvu.FilterData" localSheetId="27" hidden="1">'dem34'!$A$14:$L$14</definedName>
    <definedName name="Z_7CE36697_C418_4ED3_BCF0_EA686CB40E87_.wvu.FilterData" localSheetId="28" hidden="1">'dem35'!$A$14:$M$14</definedName>
    <definedName name="Z_7CE36697_C418_4ED3_BCF0_EA686CB40E87_.wvu.FilterData" localSheetId="29" hidden="1">'dem37'!$A$14:$M$14</definedName>
    <definedName name="Z_7CE36697_C418_4ED3_BCF0_EA686CB40E87_.wvu.FilterData" localSheetId="30" hidden="1">'dem38'!$A$14:$N$14</definedName>
    <definedName name="Z_7CE36697_C418_4ED3_BCF0_EA686CB40E87_.wvu.FilterData" localSheetId="31" hidden="1">'dem39'!$A$14:$M$14</definedName>
    <definedName name="Z_7CE36697_C418_4ED3_BCF0_EA686CB40E87_.wvu.FilterData" localSheetId="32" hidden="1">'dem40'!$A$14:$N$14</definedName>
    <definedName name="Z_7CE36697_C418_4ED3_BCF0_EA686CB40E87_.wvu.FilterData" localSheetId="33" hidden="1">'dem41'!$A$14:$N$14</definedName>
    <definedName name="Z_7CE36697_C418_4ED3_BCF0_EA686CB40E87_.wvu.FilterData" localSheetId="6" hidden="1">'dem7'!$A$14:$N$15</definedName>
    <definedName name="Z_7CE36697_C418_4ED3_BCF0_EA686CB40E87_.wvu.FilterData" localSheetId="34" hidden="1">PSC!$A$13:$N$13</definedName>
    <definedName name="Z_7CE36697_C418_4ED3_BCF0_EA686CB40E87_.wvu.PrintArea" localSheetId="3" hidden="1">'Dem1'!$A$1:$J$16</definedName>
    <definedName name="Z_7CE36697_C418_4ED3_BCF0_EA686CB40E87_.wvu.PrintArea" localSheetId="8" hidden="1">'dem11'!$A$1:$L$14</definedName>
    <definedName name="Z_7CE36697_C418_4ED3_BCF0_EA686CB40E87_.wvu.PrintArea" localSheetId="9" hidden="1">'dem12'!$A$1:$K$14</definedName>
    <definedName name="Z_7CE36697_C418_4ED3_BCF0_EA686CB40E87_.wvu.PrintArea" localSheetId="10" hidden="1">'Dem13'!$A$1:$K$14</definedName>
    <definedName name="Z_7CE36697_C418_4ED3_BCF0_EA686CB40E87_.wvu.PrintArea" localSheetId="11" hidden="1">'Dem14'!$A$1:$J$14</definedName>
    <definedName name="Z_7CE36697_C418_4ED3_BCF0_EA686CB40E87_.wvu.PrintArea" localSheetId="12" hidden="1">'Dem15'!$A$1:$J$14</definedName>
    <definedName name="Z_7CE36697_C418_4ED3_BCF0_EA686CB40E87_.wvu.PrintArea" localSheetId="13" hidden="1">'dem16'!$A$1:$K$14</definedName>
    <definedName name="Z_7CE36697_C418_4ED3_BCF0_EA686CB40E87_.wvu.PrintArea" localSheetId="14" hidden="1">'dem18'!$A$1:$K$14</definedName>
    <definedName name="Z_7CE36697_C418_4ED3_BCF0_EA686CB40E87_.wvu.PrintArea" localSheetId="15" hidden="1">'dem19'!$A$1:$J$14</definedName>
    <definedName name="Z_7CE36697_C418_4ED3_BCF0_EA686CB40E87_.wvu.PrintArea" localSheetId="4" hidden="1">'dem2'!$A$1:$J$12</definedName>
    <definedName name="Z_7CE36697_C418_4ED3_BCF0_EA686CB40E87_.wvu.PrintArea" localSheetId="18" hidden="1">'dem22'!$A$1:$K$14</definedName>
    <definedName name="Z_7CE36697_C418_4ED3_BCF0_EA686CB40E87_.wvu.PrintArea" localSheetId="19" hidden="1">'dem23'!$A$1:$J$17</definedName>
    <definedName name="Z_7CE36697_C418_4ED3_BCF0_EA686CB40E87_.wvu.PrintArea" localSheetId="23" hidden="1">'dem29'!$A$1:$K$14</definedName>
    <definedName name="Z_7CE36697_C418_4ED3_BCF0_EA686CB40E87_.wvu.PrintArea" localSheetId="5" hidden="1">'dem3'!$A$1:$K$14</definedName>
    <definedName name="Z_7CE36697_C418_4ED3_BCF0_EA686CB40E87_.wvu.PrintArea" localSheetId="24" hidden="1">'dem30'!$A$1:$K$14</definedName>
    <definedName name="Z_7CE36697_C418_4ED3_BCF0_EA686CB40E87_.wvu.PrintArea" localSheetId="26" hidden="1">'dem33'!$A$1:$K$14</definedName>
    <definedName name="Z_7CE36697_C418_4ED3_BCF0_EA686CB40E87_.wvu.PrintArea" localSheetId="27" hidden="1">'dem34'!$A$1:$G$14</definedName>
    <definedName name="Z_7CE36697_C418_4ED3_BCF0_EA686CB40E87_.wvu.PrintArea" localSheetId="28" hidden="1">'dem35'!$A$1:$J$14</definedName>
    <definedName name="Z_7CE36697_C418_4ED3_BCF0_EA686CB40E87_.wvu.PrintArea" localSheetId="29" hidden="1">'dem37'!$A$1:$J$14</definedName>
    <definedName name="Z_7CE36697_C418_4ED3_BCF0_EA686CB40E87_.wvu.PrintArea" localSheetId="30" hidden="1">'dem38'!$A$1:$K$14</definedName>
    <definedName name="Z_7CE36697_C418_4ED3_BCF0_EA686CB40E87_.wvu.PrintArea" localSheetId="31" hidden="1">'dem39'!$A$1:$J$14</definedName>
    <definedName name="Z_7CE36697_C418_4ED3_BCF0_EA686CB40E87_.wvu.PrintArea" localSheetId="32" hidden="1">'dem40'!$A$1:$K$14</definedName>
    <definedName name="Z_7CE36697_C418_4ED3_BCF0_EA686CB40E87_.wvu.PrintArea" localSheetId="33" hidden="1">'dem41'!$A$1:$K$14</definedName>
    <definedName name="Z_7CE36697_C418_4ED3_BCF0_EA686CB40E87_.wvu.PrintArea" localSheetId="6" hidden="1">'dem7'!$A$1:$K$15</definedName>
    <definedName name="Z_7CE36697_C418_4ED3_BCF0_EA686CB40E87_.wvu.PrintArea" localSheetId="34" hidden="1">PSC!$A$1:$K$13</definedName>
    <definedName name="Z_7CE36697_C418_4ED3_BCF0_EA686CB40E87_.wvu.PrintArea" localSheetId="2" hidden="1">'SUMMARY '!#REF!</definedName>
    <definedName name="Z_7CE36697_C418_4ED3_BCF0_EA686CB40E87_.wvu.PrintTitles" localSheetId="3" hidden="1">'Dem1'!$13:$14</definedName>
    <definedName name="Z_7CE36697_C418_4ED3_BCF0_EA686CB40E87_.wvu.PrintTitles" localSheetId="8" hidden="1">'dem11'!$13:$14</definedName>
    <definedName name="Z_7CE36697_C418_4ED3_BCF0_EA686CB40E87_.wvu.PrintTitles" localSheetId="9" hidden="1">'dem12'!$13:$14</definedName>
    <definedName name="Z_7CE36697_C418_4ED3_BCF0_EA686CB40E87_.wvu.PrintTitles" localSheetId="10" hidden="1">'Dem13'!$13:$14</definedName>
    <definedName name="Z_7CE36697_C418_4ED3_BCF0_EA686CB40E87_.wvu.PrintTitles" localSheetId="11" hidden="1">'Dem14'!$13:$14</definedName>
    <definedName name="Z_7CE36697_C418_4ED3_BCF0_EA686CB40E87_.wvu.PrintTitles" localSheetId="12" hidden="1">'Dem15'!$13:$14</definedName>
    <definedName name="Z_7CE36697_C418_4ED3_BCF0_EA686CB40E87_.wvu.PrintTitles" localSheetId="13" hidden="1">'dem16'!$13:$14</definedName>
    <definedName name="Z_7CE36697_C418_4ED3_BCF0_EA686CB40E87_.wvu.PrintTitles" localSheetId="14" hidden="1">'dem18'!$13:$14</definedName>
    <definedName name="Z_7CE36697_C418_4ED3_BCF0_EA686CB40E87_.wvu.PrintTitles" localSheetId="15" hidden="1">'dem19'!$13:$14</definedName>
    <definedName name="Z_7CE36697_C418_4ED3_BCF0_EA686CB40E87_.wvu.PrintTitles" localSheetId="4" hidden="1">'dem2'!$11:$12</definedName>
    <definedName name="Z_7CE36697_C418_4ED3_BCF0_EA686CB40E87_.wvu.PrintTitles" localSheetId="18" hidden="1">'dem22'!$13:$14</definedName>
    <definedName name="Z_7CE36697_C418_4ED3_BCF0_EA686CB40E87_.wvu.PrintTitles" localSheetId="19" hidden="1">'dem23'!$16:$17</definedName>
    <definedName name="Z_7CE36697_C418_4ED3_BCF0_EA686CB40E87_.wvu.PrintTitles" localSheetId="23" hidden="1">'dem29'!$13:$14</definedName>
    <definedName name="Z_7CE36697_C418_4ED3_BCF0_EA686CB40E87_.wvu.PrintTitles" localSheetId="5" hidden="1">'dem3'!$13:$14</definedName>
    <definedName name="Z_7CE36697_C418_4ED3_BCF0_EA686CB40E87_.wvu.PrintTitles" localSheetId="24" hidden="1">'dem30'!$13:$14</definedName>
    <definedName name="Z_7CE36697_C418_4ED3_BCF0_EA686CB40E87_.wvu.PrintTitles" localSheetId="26" hidden="1">'dem33'!$13:$14</definedName>
    <definedName name="Z_7CE36697_C418_4ED3_BCF0_EA686CB40E87_.wvu.PrintTitles" localSheetId="27" hidden="1">'dem34'!$13:$14</definedName>
    <definedName name="Z_7CE36697_C418_4ED3_BCF0_EA686CB40E87_.wvu.PrintTitles" localSheetId="28" hidden="1">'dem35'!$13:$14</definedName>
    <definedName name="Z_7CE36697_C418_4ED3_BCF0_EA686CB40E87_.wvu.PrintTitles" localSheetId="29" hidden="1">'dem37'!$13:$14</definedName>
    <definedName name="Z_7CE36697_C418_4ED3_BCF0_EA686CB40E87_.wvu.PrintTitles" localSheetId="30" hidden="1">'dem38'!$13:$14</definedName>
    <definedName name="Z_7CE36697_C418_4ED3_BCF0_EA686CB40E87_.wvu.PrintTitles" localSheetId="31" hidden="1">'dem39'!$13:$14</definedName>
    <definedName name="Z_7CE36697_C418_4ED3_BCF0_EA686CB40E87_.wvu.PrintTitles" localSheetId="32" hidden="1">'dem40'!$13:$14</definedName>
    <definedName name="Z_7CE36697_C418_4ED3_BCF0_EA686CB40E87_.wvu.PrintTitles" localSheetId="33" hidden="1">'dem41'!$13:$14</definedName>
    <definedName name="Z_7CE36697_C418_4ED3_BCF0_EA686CB40E87_.wvu.PrintTitles" localSheetId="6" hidden="1">'dem7'!$13:$14</definedName>
    <definedName name="Z_7CE36697_C418_4ED3_BCF0_EA686CB40E87_.wvu.PrintTitles" localSheetId="34" hidden="1">PSC!$12:$13</definedName>
    <definedName name="Z_7CE36697_C418_4ED3_BCF0_EA686CB40E87_.wvu.Rows" localSheetId="3" hidden="1">'Dem1'!#REF!</definedName>
    <definedName name="Z_7EDB1F26_2697_4A21_94EA_DE9957CF9F03_.wvu.FilterData" localSheetId="26" hidden="1">'dem33'!$A$14:$N$14</definedName>
    <definedName name="Z_7EDB1F26_2697_4A21_94EA_DE9957CF9F03_.wvu.FilterData" localSheetId="31" hidden="1">'dem39'!$A$14:$M$14</definedName>
    <definedName name="Z_88EB117D_4138_4EEF_B17A_5633D32C5441_.wvu.FilterData" localSheetId="10" hidden="1">'Dem13'!$A$14:$G$14</definedName>
    <definedName name="Z_88EB117D_4138_4EEF_B17A_5633D32C5441_.wvu.FilterData" localSheetId="11" hidden="1">'Dem14'!$A$14:$G$14</definedName>
    <definedName name="Z_88EB117D_4138_4EEF_B17A_5633D32C5441_.wvu.FilterData" localSheetId="12" hidden="1">'Dem15'!$A$14:$G$14</definedName>
    <definedName name="Z_88EB117D_4138_4EEF_B17A_5633D32C5441_.wvu.FilterData" localSheetId="2" hidden="1">'SUMMARY '!$A$5:$G$38</definedName>
    <definedName name="Z_8B69283E_8BAD_4B5C_9D55_A4017723E3D3_.wvu.FilterData" localSheetId="3" hidden="1">'Dem1'!$A$14:$J$16</definedName>
    <definedName name="Z_93EBE921_AE91_11D5_8685_004005726899_.wvu.Cols" localSheetId="25" hidden="1">'dem31'!#REF!</definedName>
    <definedName name="Z_93EBE921_AE91_11D5_8685_004005726899_.wvu.FilterData" localSheetId="25" hidden="1">'dem31'!#REF!</definedName>
    <definedName name="Z_93EBE921_AE91_11D5_8685_004005726899_.wvu.PrintArea" localSheetId="7" hidden="1">'dem10'!$A$1:$F$18</definedName>
    <definedName name="Z_93EBE921_AE91_11D5_8685_004005726899_.wvu.PrintArea" localSheetId="25" hidden="1">'dem31'!$A$1:$F$15</definedName>
    <definedName name="Z_93EBE921_AE91_11D5_8685_004005726899_.wvu.PrintTitles" localSheetId="7" hidden="1">'dem10'!#REF!</definedName>
    <definedName name="Z_93EBE921_AE91_11D5_8685_004005726899_.wvu.PrintTitles" localSheetId="25" hidden="1">'dem31'!$13:$15</definedName>
    <definedName name="Z_94DA79C1_0FDE_11D5_9579_000021DAEEA2_.wvu.Cols" localSheetId="25" hidden="1">'dem31'!#REF!</definedName>
    <definedName name="Z_94DA79C1_0FDE_11D5_9579_000021DAEEA2_.wvu.FilterData" localSheetId="25" hidden="1">'dem31'!#REF!</definedName>
    <definedName name="Z_94DA79C1_0FDE_11D5_9579_000021DAEEA2_.wvu.PrintArea" localSheetId="7" hidden="1">'dem10'!$A$1:$F$18</definedName>
    <definedName name="Z_94DA79C1_0FDE_11D5_9579_000021DAEEA2_.wvu.PrintArea" localSheetId="25" hidden="1">'dem31'!$A$1:$F$15</definedName>
    <definedName name="Z_94DA79C1_0FDE_11D5_9579_000021DAEEA2_.wvu.PrintTitles" localSheetId="7" hidden="1">'dem10'!#REF!</definedName>
    <definedName name="Z_94DA79C1_0FDE_11D5_9579_000021DAEEA2_.wvu.PrintTitles" localSheetId="25" hidden="1">'dem31'!$13:$15</definedName>
    <definedName name="Z_97A2164D_4FF9_4E42_82B0_322D511F4036_.wvu.FilterData" localSheetId="27" hidden="1">'dem34'!$A$14:$G$14</definedName>
    <definedName name="Z_9FDAB0A1_0372_4EB3_877C_23139D824974_.wvu.FilterData" localSheetId="29" hidden="1">'dem37'!$A$14:$M$14</definedName>
    <definedName name="Z_9FDAB0A1_0372_4EB3_877C_23139D824974_.wvu.FilterData" localSheetId="30" hidden="1">'dem38'!$A$14:$N$14</definedName>
    <definedName name="Z_A124D3C8_405A_49A4_8F2A_F653E9167AA3_.wvu.FilterData" localSheetId="26" hidden="1">'dem33'!$A$14:$G$14</definedName>
    <definedName name="Z_A124D3C8_405A_49A4_8F2A_F653E9167AA3_.wvu.FilterData" localSheetId="27" hidden="1">'dem34'!$A$14:$G$14</definedName>
    <definedName name="Z_A2B1B718_ECFE_4DA9_B1D8_193F0B8A28CF_.wvu.FilterData" localSheetId="2" hidden="1">'SUMMARY '!$A$5:$G$38</definedName>
    <definedName name="Z_A8846565_DD7E_4C3A_8C93_D1C6532AA239_.wvu.FilterData" localSheetId="29" hidden="1">'dem37'!$A$14:$M$14</definedName>
    <definedName name="Z_A8846565_DD7E_4C3A_8C93_D1C6532AA239_.wvu.FilterData" localSheetId="30" hidden="1">'dem38'!$A$14:$N$14</definedName>
    <definedName name="Z_A919DB93_7349_4D01_99E9_B563802ACECB_.wvu.FilterData" localSheetId="9" hidden="1">'dem12'!$A$14:$N$14</definedName>
    <definedName name="Z_B240AA2D_1716_4755_991A_952B34B45E26_.wvu.FilterData" localSheetId="8" hidden="1">'dem11'!$A$14:$G$14</definedName>
    <definedName name="Z_B240AA2D_1716_4755_991A_952B34B45E26_.wvu.FilterData" localSheetId="10" hidden="1">'Dem13'!$A$14:$G$14</definedName>
    <definedName name="Z_B240AA2D_1716_4755_991A_952B34B45E26_.wvu.FilterData" localSheetId="11" hidden="1">'Dem14'!$A$14:$G$14</definedName>
    <definedName name="Z_B240AA2D_1716_4755_991A_952B34B45E26_.wvu.FilterData" localSheetId="12" hidden="1">'Dem15'!$A$14:$G$14</definedName>
    <definedName name="Z_B240AA2D_1716_4755_991A_952B34B45E26_.wvu.FilterData" localSheetId="6" hidden="1">'dem7'!$A$14:$G$15</definedName>
    <definedName name="Z_B42A06F5_1861_4EBF_98A3_51CC39BC9FB9_.wvu.FilterData" localSheetId="27" hidden="1">'dem34'!$A$14:$G$14</definedName>
    <definedName name="Z_B4CB0970_161F_11D5_8064_004005726899_.wvu.FilterData" localSheetId="25" hidden="1">'dem31'!#REF!</definedName>
    <definedName name="Z_B4CB0972_161F_11D5_8064_004005726899_.wvu.FilterData" localSheetId="25" hidden="1">'dem31'!#REF!</definedName>
    <definedName name="Z_B4CB098E_161F_11D5_8064_004005726899_.wvu.FilterData" localSheetId="25" hidden="1">'dem31'!#REF!</definedName>
    <definedName name="Z_B4CB099B_161F_11D5_8064_004005726899_.wvu.FilterData" localSheetId="25" hidden="1">'dem31'!#REF!</definedName>
    <definedName name="Z_BAA9F86F_5A29_499D_8B28_9544F5BA9223_.wvu.FilterData" localSheetId="31" hidden="1">'dem39'!$A$14:$G$14</definedName>
    <definedName name="Z_BAA9F86F_5A29_499D_8B28_9544F5BA9223_.wvu.FilterData" localSheetId="32" hidden="1">'dem40'!$A$14:$G$14</definedName>
    <definedName name="Z_BAA9F86F_5A29_499D_8B28_9544F5BA9223_.wvu.FilterData" localSheetId="33" hidden="1">'dem41'!$A$14:$G$14</definedName>
    <definedName name="Z_BAA9F86F_5A29_499D_8B28_9544F5BA9223_.wvu.FilterData" localSheetId="34" hidden="1">PSC!$A$13:$G$13</definedName>
    <definedName name="Z_BDCF7345_18B1_4C88_89F2_E67F940CDF85_.wvu.FilterData" localSheetId="3" hidden="1">'Dem1'!$A$14:$K$16</definedName>
    <definedName name="Z_BDCF7345_18B1_4C88_89F2_E67F940CDF85_.wvu.FilterData" localSheetId="8" hidden="1">'dem11'!$A$14:$G$14</definedName>
    <definedName name="Z_BDCF7345_18B1_4C88_89F2_E67F940CDF85_.wvu.FilterData" localSheetId="9" hidden="1">'dem12'!$A$14:$N$14</definedName>
    <definedName name="Z_BDCF7345_18B1_4C88_89F2_E67F940CDF85_.wvu.FilterData" localSheetId="10" hidden="1">'Dem13'!$A$14:$G$14</definedName>
    <definedName name="Z_BDCF7345_18B1_4C88_89F2_E67F940CDF85_.wvu.FilterData" localSheetId="11" hidden="1">'Dem14'!$A$14:$G$14</definedName>
    <definedName name="Z_BDCF7345_18B1_4C88_89F2_E67F940CDF85_.wvu.FilterData" localSheetId="12" hidden="1">'Dem15'!$A$14:$G$14</definedName>
    <definedName name="Z_BDCF7345_18B1_4C88_89F2_E67F940CDF85_.wvu.FilterData" localSheetId="13" hidden="1">'dem16'!$A$14:$H$14</definedName>
    <definedName name="Z_BDCF7345_18B1_4C88_89F2_E67F940CDF85_.wvu.FilterData" localSheetId="14" hidden="1">'dem18'!$A$14:$N$14</definedName>
    <definedName name="Z_BDCF7345_18B1_4C88_89F2_E67F940CDF85_.wvu.FilterData" localSheetId="15" hidden="1">'dem19'!$A$14:$J$14</definedName>
    <definedName name="Z_BDCF7345_18B1_4C88_89F2_E67F940CDF85_.wvu.FilterData" localSheetId="4" hidden="1">'dem2'!$A$12:$M$12</definedName>
    <definedName name="Z_BDCF7345_18B1_4C88_89F2_E67F940CDF85_.wvu.FilterData" localSheetId="18" hidden="1">'dem22'!$A$14:$Y$14</definedName>
    <definedName name="Z_BDCF7345_18B1_4C88_89F2_E67F940CDF85_.wvu.FilterData" localSheetId="19" hidden="1">'dem23'!$A$17:$X$17</definedName>
    <definedName name="Z_BDCF7345_18B1_4C88_89F2_E67F940CDF85_.wvu.FilterData" localSheetId="23" hidden="1">'dem29'!$A$14:$AT$14</definedName>
    <definedName name="Z_BDCF7345_18B1_4C88_89F2_E67F940CDF85_.wvu.FilterData" localSheetId="5" hidden="1">'dem3'!$A$14:$N$14</definedName>
    <definedName name="Z_BDCF7345_18B1_4C88_89F2_E67F940CDF85_.wvu.FilterData" localSheetId="24" hidden="1">'dem30'!$A$14:$AT$14</definedName>
    <definedName name="Z_BDCF7345_18B1_4C88_89F2_E67F940CDF85_.wvu.FilterData" localSheetId="25" hidden="1">'dem31'!$A$15:$AC$15</definedName>
    <definedName name="Z_BDCF7345_18B1_4C88_89F2_E67F940CDF85_.wvu.FilterData" localSheetId="27" hidden="1">'dem34'!$A$14:$Y$23</definedName>
    <definedName name="Z_BDCF7345_18B1_4C88_89F2_E67F940CDF85_.wvu.FilterData" localSheetId="28" hidden="1">'dem35'!$A$14:$AI$14</definedName>
    <definedName name="Z_BDCF7345_18B1_4C88_89F2_E67F940CDF85_.wvu.FilterData" localSheetId="31" hidden="1">'dem39'!$A$14:$AM$14</definedName>
    <definedName name="Z_BDCF7345_18B1_4C88_89F2_E67F940CDF85_.wvu.FilterData" localSheetId="32" hidden="1">'dem40'!$A$14:$AF$14</definedName>
    <definedName name="Z_BDCF7345_18B1_4C88_89F2_E67F940CDF85_.wvu.FilterData" localSheetId="33" hidden="1">'dem41'!$A$14:$AF$14</definedName>
    <definedName name="Z_BDCF7345_18B1_4C88_89F2_E67F940CDF85_.wvu.FilterData" localSheetId="6" hidden="1">'dem7'!$A$15:$Z$15</definedName>
    <definedName name="Z_BDCF7345_18B1_4C88_89F2_E67F940CDF85_.wvu.FilterData" localSheetId="34" hidden="1">PSC!$A$13:$AF$13</definedName>
    <definedName name="Z_BDCF7345_18B1_4C88_89F2_E67F940CDF85_.wvu.FilterData" localSheetId="1" hidden="1">Rev_Cap!$A$6:$I$41</definedName>
    <definedName name="Z_BDCF7345_18B1_4C88_89F2_E67F940CDF85_.wvu.FilterData" localSheetId="2" hidden="1">'SUMMARY '!$A$5:$G$38</definedName>
    <definedName name="Z_BDCF7345_18B1_4C88_89F2_E67F940CDF85_.wvu.PrintArea" localSheetId="3" hidden="1">'Dem1'!$A$1:$I$16</definedName>
    <definedName name="Z_BDCF7345_18B1_4C88_89F2_E67F940CDF85_.wvu.PrintArea" localSheetId="7" hidden="1">'dem10'!$A$1:$H$18</definedName>
    <definedName name="Z_BDCF7345_18B1_4C88_89F2_E67F940CDF85_.wvu.PrintArea" localSheetId="8" hidden="1">'dem11'!$A$1:$I$14</definedName>
    <definedName name="Z_BDCF7345_18B1_4C88_89F2_E67F940CDF85_.wvu.PrintArea" localSheetId="9" hidden="1">'dem12'!$A$1:$I$14</definedName>
    <definedName name="Z_BDCF7345_18B1_4C88_89F2_E67F940CDF85_.wvu.PrintArea" localSheetId="10" hidden="1">'Dem13'!$A$1:$I$14</definedName>
    <definedName name="Z_BDCF7345_18B1_4C88_89F2_E67F940CDF85_.wvu.PrintArea" localSheetId="11" hidden="1">'Dem14'!$A$1:$H$14</definedName>
    <definedName name="Z_BDCF7345_18B1_4C88_89F2_E67F940CDF85_.wvu.PrintArea" localSheetId="12" hidden="1">'Dem15'!$A$1:$I$14</definedName>
    <definedName name="Z_BDCF7345_18B1_4C88_89F2_E67F940CDF85_.wvu.PrintArea" localSheetId="13" hidden="1">'dem16'!$A$1:$I$14</definedName>
    <definedName name="Z_BDCF7345_18B1_4C88_89F2_E67F940CDF85_.wvu.PrintArea" localSheetId="14" hidden="1">'dem18'!$A$1:$I$14</definedName>
    <definedName name="Z_BDCF7345_18B1_4C88_89F2_E67F940CDF85_.wvu.PrintArea" localSheetId="15" hidden="1">'dem19'!$A$1:$I$14</definedName>
    <definedName name="Z_BDCF7345_18B1_4C88_89F2_E67F940CDF85_.wvu.PrintArea" localSheetId="4" hidden="1">'dem2'!$A$1:$I$13</definedName>
    <definedName name="Z_BDCF7345_18B1_4C88_89F2_E67F940CDF85_.wvu.PrintArea" localSheetId="16" hidden="1">'dem20'!$A$1:$I$13</definedName>
    <definedName name="Z_BDCF7345_18B1_4C88_89F2_E67F940CDF85_.wvu.PrintArea" localSheetId="17" hidden="1">'dem21'!$A$1:$I$14</definedName>
    <definedName name="Z_BDCF7345_18B1_4C88_89F2_E67F940CDF85_.wvu.PrintArea" localSheetId="18" hidden="1">'dem22'!$A$1:$I$14</definedName>
    <definedName name="Z_BDCF7345_18B1_4C88_89F2_E67F940CDF85_.wvu.PrintArea" localSheetId="19" hidden="1">'dem23'!$A$1:$H$17</definedName>
    <definedName name="Z_BDCF7345_18B1_4C88_89F2_E67F940CDF85_.wvu.PrintArea" localSheetId="20" hidden="1">'dem24'!$A$1:$I$17</definedName>
    <definedName name="Z_BDCF7345_18B1_4C88_89F2_E67F940CDF85_.wvu.PrintArea" localSheetId="21" hidden="1">'dem27'!$A$1:$H$14</definedName>
    <definedName name="Z_BDCF7345_18B1_4C88_89F2_E67F940CDF85_.wvu.PrintArea" localSheetId="22" hidden="1">'dem28'!$A$1:$H$14</definedName>
    <definedName name="Z_BDCF7345_18B1_4C88_89F2_E67F940CDF85_.wvu.PrintArea" localSheetId="23" hidden="1">'dem29'!$A$1:$I$14</definedName>
    <definedName name="Z_BDCF7345_18B1_4C88_89F2_E67F940CDF85_.wvu.PrintArea" localSheetId="5" hidden="1">'dem3'!$A$1:$I$14</definedName>
    <definedName name="Z_BDCF7345_18B1_4C88_89F2_E67F940CDF85_.wvu.PrintArea" localSheetId="24" hidden="1">'dem30'!$A$1:$I$14</definedName>
    <definedName name="Z_BDCF7345_18B1_4C88_89F2_E67F940CDF85_.wvu.PrintArea" localSheetId="25" hidden="1">'dem31'!$A$1:$I$15</definedName>
    <definedName name="Z_BDCF7345_18B1_4C88_89F2_E67F940CDF85_.wvu.PrintArea" localSheetId="27" hidden="1">'dem34'!$A$1:$I$14</definedName>
    <definedName name="Z_BDCF7345_18B1_4C88_89F2_E67F940CDF85_.wvu.PrintArea" localSheetId="28" hidden="1">'dem35'!$A$1:$I$14</definedName>
    <definedName name="Z_BDCF7345_18B1_4C88_89F2_E67F940CDF85_.wvu.PrintArea" localSheetId="31" hidden="1">'dem39'!$A$1:$I$14</definedName>
    <definedName name="Z_BDCF7345_18B1_4C88_89F2_E67F940CDF85_.wvu.PrintArea" localSheetId="32" hidden="1">'dem40'!$A$1:$I$14</definedName>
    <definedName name="Z_BDCF7345_18B1_4C88_89F2_E67F940CDF85_.wvu.PrintArea" localSheetId="33" hidden="1">'dem41'!$A$1:$I$14</definedName>
    <definedName name="Z_BDCF7345_18B1_4C88_89F2_E67F940CDF85_.wvu.PrintArea" localSheetId="6" hidden="1">'dem7'!$A$1:$I$15</definedName>
    <definedName name="Z_BDCF7345_18B1_4C88_89F2_E67F940CDF85_.wvu.PrintArea" localSheetId="0" hidden="1">Introduc.!$A$1:$C$64</definedName>
    <definedName name="Z_BDCF7345_18B1_4C88_89F2_E67F940CDF85_.wvu.PrintArea" localSheetId="34" hidden="1">PSC!$A$1:$I$13</definedName>
    <definedName name="Z_BDCF7345_18B1_4C88_89F2_E67F940CDF85_.wvu.PrintArea" localSheetId="1" hidden="1">Rev_Cap!$A$1:$H$45</definedName>
    <definedName name="Z_BDCF7345_18B1_4C88_89F2_E67F940CDF85_.wvu.PrintArea" localSheetId="2" hidden="1">'SUMMARY '!$A$1:$G$44</definedName>
    <definedName name="Z_BDCF7345_18B1_4C88_89F2_E67F940CDF85_.wvu.PrintTitles" localSheetId="3" hidden="1">'Dem1'!$13:$14</definedName>
    <definedName name="Z_BDCF7345_18B1_4C88_89F2_E67F940CDF85_.wvu.PrintTitles" localSheetId="7" hidden="1">'dem10'!$14:$15</definedName>
    <definedName name="Z_BDCF7345_18B1_4C88_89F2_E67F940CDF85_.wvu.PrintTitles" localSheetId="8" hidden="1">'dem11'!$13:$14</definedName>
    <definedName name="Z_BDCF7345_18B1_4C88_89F2_E67F940CDF85_.wvu.PrintTitles" localSheetId="9" hidden="1">'dem12'!$13:$14</definedName>
    <definedName name="Z_BDCF7345_18B1_4C88_89F2_E67F940CDF85_.wvu.PrintTitles" localSheetId="10" hidden="1">'Dem13'!$13:$14</definedName>
    <definedName name="Z_BDCF7345_18B1_4C88_89F2_E67F940CDF85_.wvu.PrintTitles" localSheetId="11" hidden="1">'Dem14'!$13:$14</definedName>
    <definedName name="Z_BDCF7345_18B1_4C88_89F2_E67F940CDF85_.wvu.PrintTitles" localSheetId="12" hidden="1">'Dem15'!$13:$14</definedName>
    <definedName name="Z_BDCF7345_18B1_4C88_89F2_E67F940CDF85_.wvu.PrintTitles" localSheetId="13" hidden="1">'dem16'!$13:$14</definedName>
    <definedName name="Z_BDCF7345_18B1_4C88_89F2_E67F940CDF85_.wvu.PrintTitles" localSheetId="14" hidden="1">'dem18'!$13:$14</definedName>
    <definedName name="Z_BDCF7345_18B1_4C88_89F2_E67F940CDF85_.wvu.PrintTitles" localSheetId="15" hidden="1">'dem19'!$13:$14</definedName>
    <definedName name="Z_BDCF7345_18B1_4C88_89F2_E67F940CDF85_.wvu.PrintTitles" localSheetId="4" hidden="1">'dem2'!$11:$12</definedName>
    <definedName name="Z_BDCF7345_18B1_4C88_89F2_E67F940CDF85_.wvu.PrintTitles" localSheetId="16" hidden="1">'dem20'!$12:$13</definedName>
    <definedName name="Z_BDCF7345_18B1_4C88_89F2_E67F940CDF85_.wvu.PrintTitles" localSheetId="17" hidden="1">'dem21'!$13:$14</definedName>
    <definedName name="Z_BDCF7345_18B1_4C88_89F2_E67F940CDF85_.wvu.PrintTitles" localSheetId="18" hidden="1">'dem22'!$13:$14</definedName>
    <definedName name="Z_BDCF7345_18B1_4C88_89F2_E67F940CDF85_.wvu.PrintTitles" localSheetId="19" hidden="1">'dem23'!$16:$17</definedName>
    <definedName name="Z_BDCF7345_18B1_4C88_89F2_E67F940CDF85_.wvu.PrintTitles" localSheetId="20" hidden="1">'dem24'!$16:$17</definedName>
    <definedName name="Z_BDCF7345_18B1_4C88_89F2_E67F940CDF85_.wvu.PrintTitles" localSheetId="21" hidden="1">'dem27'!$13:$14</definedName>
    <definedName name="Z_BDCF7345_18B1_4C88_89F2_E67F940CDF85_.wvu.PrintTitles" localSheetId="22" hidden="1">'dem28'!$13:$14</definedName>
    <definedName name="Z_BDCF7345_18B1_4C88_89F2_E67F940CDF85_.wvu.PrintTitles" localSheetId="23" hidden="1">'dem29'!$13:$14</definedName>
    <definedName name="Z_BDCF7345_18B1_4C88_89F2_E67F940CDF85_.wvu.PrintTitles" localSheetId="5" hidden="1">'dem3'!$13:$14</definedName>
    <definedName name="Z_BDCF7345_18B1_4C88_89F2_E67F940CDF85_.wvu.PrintTitles" localSheetId="24" hidden="1">'dem30'!$13:$14</definedName>
    <definedName name="Z_BDCF7345_18B1_4C88_89F2_E67F940CDF85_.wvu.PrintTitles" localSheetId="25" hidden="1">'dem31'!$13:$14</definedName>
    <definedName name="Z_BDCF7345_18B1_4C88_89F2_E67F940CDF85_.wvu.PrintTitles" localSheetId="27" hidden="1">'dem34'!$13:$14</definedName>
    <definedName name="Z_BDCF7345_18B1_4C88_89F2_E67F940CDF85_.wvu.PrintTitles" localSheetId="28" hidden="1">'dem35'!$13:$14</definedName>
    <definedName name="Z_BDCF7345_18B1_4C88_89F2_E67F940CDF85_.wvu.PrintTitles" localSheetId="31" hidden="1">'dem39'!$13:$14</definedName>
    <definedName name="Z_BDCF7345_18B1_4C88_89F2_E67F940CDF85_.wvu.PrintTitles" localSheetId="32" hidden="1">'dem40'!$13:$14</definedName>
    <definedName name="Z_BDCF7345_18B1_4C88_89F2_E67F940CDF85_.wvu.PrintTitles" localSheetId="33" hidden="1">'dem41'!$13:$14</definedName>
    <definedName name="Z_BDCF7345_18B1_4C88_89F2_E67F940CDF85_.wvu.PrintTitles" localSheetId="6" hidden="1">'dem7'!$13:$14</definedName>
    <definedName name="Z_BDCF7345_18B1_4C88_89F2_E67F940CDF85_.wvu.PrintTitles" localSheetId="34" hidden="1">PSC!$12:$13</definedName>
    <definedName name="Z_BDCF7345_18B1_4C88_89F2_E67F940CDF85_.wvu.PrintTitles" localSheetId="2" hidden="1">'SUMMARY '!$3:$5</definedName>
    <definedName name="Z_BDCF7345_18B1_4C88_89F2_E67F940CDF85_.wvu.Rows" localSheetId="10" hidden="1">'Dem13'!#REF!</definedName>
    <definedName name="Z_BDCF7345_18B1_4C88_89F2_E67F940CDF85_.wvu.Rows" localSheetId="11" hidden="1">'Dem14'!#REF!</definedName>
    <definedName name="Z_BDCF7345_18B1_4C88_89F2_E67F940CDF85_.wvu.Rows" localSheetId="12" hidden="1">'Dem15'!#REF!</definedName>
    <definedName name="Z_C07A901C_9E2A_42A0_AA57_E196A429AF50_.wvu.FilterData" localSheetId="2" hidden="1">'SUMMARY '!$A$5:$G$38</definedName>
    <definedName name="Z_C084CCB9_F896_4F75_97DE_4871FD46D4FF_.wvu.FilterData" localSheetId="29" hidden="1">'dem37'!$A$14:$M$14</definedName>
    <definedName name="Z_C084CCB9_F896_4F75_97DE_4871FD46D4FF_.wvu.FilterData" localSheetId="30" hidden="1">'dem38'!$A$14:$N$14</definedName>
    <definedName name="Z_C1478464_A687_4BE5_A928_EF79E46CD3DC_.wvu.FilterData" localSheetId="18" hidden="1">'dem22'!$A$14:$Y$14</definedName>
    <definedName name="Z_C1478464_A687_4BE5_A928_EF79E46CD3DC_.wvu.FilterData" localSheetId="19" hidden="1">'dem23'!$A$17:$X$17</definedName>
    <definedName name="Z_C5BCFFA2_B935_44A7_BC29_9A7F17BBB02D_.wvu.FilterData" localSheetId="27" hidden="1">'dem34'!$A$14:$L$14</definedName>
    <definedName name="Z_C868F8C3_16D7_11D5_A68D_81D6213F5331_.wvu.Cols" localSheetId="25" hidden="1">'dem31'!#REF!</definedName>
    <definedName name="Z_C868F8C3_16D7_11D5_A68D_81D6213F5331_.wvu.FilterData" localSheetId="25" hidden="1">'dem31'!#REF!</definedName>
    <definedName name="Z_C868F8C3_16D7_11D5_A68D_81D6213F5331_.wvu.PrintArea" localSheetId="25" hidden="1">'dem31'!$A$1:$F$15</definedName>
    <definedName name="Z_C868F8C3_16D7_11D5_A68D_81D6213F5331_.wvu.PrintTitles" localSheetId="7" hidden="1">'dem10'!#REF!</definedName>
    <definedName name="Z_C868F8C3_16D7_11D5_A68D_81D6213F5331_.wvu.PrintTitles" localSheetId="25" hidden="1">'dem31'!$13:$15</definedName>
    <definedName name="Z_CBFC2224_D3AC_4AA3_8CE4_B555FCF23158_.wvu.Cols" localSheetId="26" hidden="1">'dem33'!$J:$J</definedName>
    <definedName name="Z_CBFC2224_D3AC_4AA3_8CE4_B555FCF23158_.wvu.FilterData" localSheetId="3" hidden="1">'Dem1'!$A$14:$K$16</definedName>
    <definedName name="Z_CBFC2224_D3AC_4AA3_8CE4_B555FCF23158_.wvu.FilterData" localSheetId="8" hidden="1">'dem11'!$A$14:$G$14</definedName>
    <definedName name="Z_CBFC2224_D3AC_4AA3_8CE4_B555FCF23158_.wvu.FilterData" localSheetId="9" hidden="1">'dem12'!$A$14:$N$14</definedName>
    <definedName name="Z_CBFC2224_D3AC_4AA3_8CE4_B555FCF23158_.wvu.FilterData" localSheetId="10" hidden="1">'Dem13'!$A$14:$G$14</definedName>
    <definedName name="Z_CBFC2224_D3AC_4AA3_8CE4_B555FCF23158_.wvu.FilterData" localSheetId="11" hidden="1">'Dem14'!$A$14:$G$14</definedName>
    <definedName name="Z_CBFC2224_D3AC_4AA3_8CE4_B555FCF23158_.wvu.FilterData" localSheetId="12" hidden="1">'Dem15'!$A$14:$G$14</definedName>
    <definedName name="Z_CBFC2224_D3AC_4AA3_8CE4_B555FCF23158_.wvu.FilterData" localSheetId="13" hidden="1">'dem16'!$A$14:$H$14</definedName>
    <definedName name="Z_CBFC2224_D3AC_4AA3_8CE4_B555FCF23158_.wvu.FilterData" localSheetId="14" hidden="1">'dem18'!$A$14:$N$14</definedName>
    <definedName name="Z_CBFC2224_D3AC_4AA3_8CE4_B555FCF23158_.wvu.FilterData" localSheetId="15" hidden="1">'dem19'!$A$14:$J$14</definedName>
    <definedName name="Z_CBFC2224_D3AC_4AA3_8CE4_B555FCF23158_.wvu.FilterData" localSheetId="4" hidden="1">'dem2'!$A$12:$M$12</definedName>
    <definedName name="Z_CBFC2224_D3AC_4AA3_8CE4_B555FCF23158_.wvu.FilterData" localSheetId="18" hidden="1">'dem22'!$A$14:$Y$14</definedName>
    <definedName name="Z_CBFC2224_D3AC_4AA3_8CE4_B555FCF23158_.wvu.FilterData" localSheetId="19" hidden="1">'dem23'!$A$17:$X$17</definedName>
    <definedName name="Z_CBFC2224_D3AC_4AA3_8CE4_B555FCF23158_.wvu.FilterData" localSheetId="23" hidden="1">'dem29'!$A$14:$AT$14</definedName>
    <definedName name="Z_CBFC2224_D3AC_4AA3_8CE4_B555FCF23158_.wvu.FilterData" localSheetId="5" hidden="1">'dem3'!$A$14:$N$14</definedName>
    <definedName name="Z_CBFC2224_D3AC_4AA3_8CE4_B555FCF23158_.wvu.FilterData" localSheetId="24" hidden="1">'dem30'!$A$14:$AT$14</definedName>
    <definedName name="Z_CBFC2224_D3AC_4AA3_8CE4_B555FCF23158_.wvu.FilterData" localSheetId="25" hidden="1">'dem31'!$A$15:$AC$15</definedName>
    <definedName name="Z_CBFC2224_D3AC_4AA3_8CE4_B555FCF23158_.wvu.FilterData" localSheetId="26" hidden="1">'dem33'!$A$14:$AD$14</definedName>
    <definedName name="Z_CBFC2224_D3AC_4AA3_8CE4_B555FCF23158_.wvu.FilterData" localSheetId="27" hidden="1">'dem34'!$A$14:$Y$23</definedName>
    <definedName name="Z_CBFC2224_D3AC_4AA3_8CE4_B555FCF23158_.wvu.FilterData" localSheetId="28" hidden="1">'dem35'!$A$14:$AI$14</definedName>
    <definedName name="Z_CBFC2224_D3AC_4AA3_8CE4_B555FCF23158_.wvu.FilterData" localSheetId="29" hidden="1">'dem37'!$B$14:$V$19</definedName>
    <definedName name="Z_CBFC2224_D3AC_4AA3_8CE4_B555FCF23158_.wvu.FilterData" localSheetId="30" hidden="1">'dem38'!$B$14:$W$16</definedName>
    <definedName name="Z_CBFC2224_D3AC_4AA3_8CE4_B555FCF23158_.wvu.FilterData" localSheetId="31" hidden="1">'dem39'!$A$14:$AM$14</definedName>
    <definedName name="Z_CBFC2224_D3AC_4AA3_8CE4_B555FCF23158_.wvu.FilterData" localSheetId="32" hidden="1">'dem40'!$A$14:$AF$14</definedName>
    <definedName name="Z_CBFC2224_D3AC_4AA3_8CE4_B555FCF23158_.wvu.FilterData" localSheetId="33" hidden="1">'dem41'!$A$14:$AF$14</definedName>
    <definedName name="Z_CBFC2224_D3AC_4AA3_8CE4_B555FCF23158_.wvu.FilterData" localSheetId="6" hidden="1">'dem7'!$A$15:$Z$15</definedName>
    <definedName name="Z_CBFC2224_D3AC_4AA3_8CE4_B555FCF23158_.wvu.FilterData" localSheetId="34" hidden="1">PSC!$A$13:$AF$13</definedName>
    <definedName name="Z_CBFC2224_D3AC_4AA3_8CE4_B555FCF23158_.wvu.FilterData" localSheetId="1" hidden="1">Rev_Cap!$A$6:$I$41</definedName>
    <definedName name="Z_CBFC2224_D3AC_4AA3_8CE4_B555FCF23158_.wvu.FilterData" localSheetId="2" hidden="1">'SUMMARY '!$A$5:$G$38</definedName>
    <definedName name="Z_CBFC2224_D3AC_4AA3_8CE4_B555FCF23158_.wvu.PrintArea" localSheetId="3" hidden="1">'Dem1'!$A$1:$I$16</definedName>
    <definedName name="Z_CBFC2224_D3AC_4AA3_8CE4_B555FCF23158_.wvu.PrintArea" localSheetId="7" hidden="1">'dem10'!$A$1:$H$18</definedName>
    <definedName name="Z_CBFC2224_D3AC_4AA3_8CE4_B555FCF23158_.wvu.PrintArea" localSheetId="8" hidden="1">'dem11'!$A$1:$I$14</definedName>
    <definedName name="Z_CBFC2224_D3AC_4AA3_8CE4_B555FCF23158_.wvu.PrintArea" localSheetId="9" hidden="1">'dem12'!$A$1:$I$14</definedName>
    <definedName name="Z_CBFC2224_D3AC_4AA3_8CE4_B555FCF23158_.wvu.PrintArea" localSheetId="10" hidden="1">'Dem13'!$A$1:$I$14</definedName>
    <definedName name="Z_CBFC2224_D3AC_4AA3_8CE4_B555FCF23158_.wvu.PrintArea" localSheetId="11" hidden="1">'Dem14'!$A$1:$H$14</definedName>
    <definedName name="Z_CBFC2224_D3AC_4AA3_8CE4_B555FCF23158_.wvu.PrintArea" localSheetId="12" hidden="1">'Dem15'!$A$1:$I$14</definedName>
    <definedName name="Z_CBFC2224_D3AC_4AA3_8CE4_B555FCF23158_.wvu.PrintArea" localSheetId="13" hidden="1">'dem16'!$A$1:$I$14</definedName>
    <definedName name="Z_CBFC2224_D3AC_4AA3_8CE4_B555FCF23158_.wvu.PrintArea" localSheetId="14" hidden="1">'dem18'!$A$1:$I$14</definedName>
    <definedName name="Z_CBFC2224_D3AC_4AA3_8CE4_B555FCF23158_.wvu.PrintArea" localSheetId="15" hidden="1">'dem19'!$A$1:$I$14</definedName>
    <definedName name="Z_CBFC2224_D3AC_4AA3_8CE4_B555FCF23158_.wvu.PrintArea" localSheetId="4" hidden="1">'dem2'!$A$1:$I$13</definedName>
    <definedName name="Z_CBFC2224_D3AC_4AA3_8CE4_B555FCF23158_.wvu.PrintArea" localSheetId="16" hidden="1">'dem20'!$A$1:$I$13</definedName>
    <definedName name="Z_CBFC2224_D3AC_4AA3_8CE4_B555FCF23158_.wvu.PrintArea" localSheetId="17" hidden="1">'dem21'!$A$1:$I$14</definedName>
    <definedName name="Z_CBFC2224_D3AC_4AA3_8CE4_B555FCF23158_.wvu.PrintArea" localSheetId="18" hidden="1">'dem22'!$A$1:$I$14</definedName>
    <definedName name="Z_CBFC2224_D3AC_4AA3_8CE4_B555FCF23158_.wvu.PrintArea" localSheetId="19" hidden="1">'dem23'!$A$1:$H$17</definedName>
    <definedName name="Z_CBFC2224_D3AC_4AA3_8CE4_B555FCF23158_.wvu.PrintArea" localSheetId="20" hidden="1">'dem24'!$A$1:$I$17</definedName>
    <definedName name="Z_CBFC2224_D3AC_4AA3_8CE4_B555FCF23158_.wvu.PrintArea" localSheetId="21" hidden="1">'dem27'!$A$1:$H$14</definedName>
    <definedName name="Z_CBFC2224_D3AC_4AA3_8CE4_B555FCF23158_.wvu.PrintArea" localSheetId="22" hidden="1">'dem28'!$A$1:$H$14</definedName>
    <definedName name="Z_CBFC2224_D3AC_4AA3_8CE4_B555FCF23158_.wvu.PrintArea" localSheetId="23" hidden="1">'dem29'!$A$1:$I$14</definedName>
    <definedName name="Z_CBFC2224_D3AC_4AA3_8CE4_B555FCF23158_.wvu.PrintArea" localSheetId="5" hidden="1">'dem3'!$A$1:$I$14</definedName>
    <definedName name="Z_CBFC2224_D3AC_4AA3_8CE4_B555FCF23158_.wvu.PrintArea" localSheetId="24" hidden="1">'dem30'!$A$1:$I$14</definedName>
    <definedName name="Z_CBFC2224_D3AC_4AA3_8CE4_B555FCF23158_.wvu.PrintArea" localSheetId="25" hidden="1">'dem31'!$A$1:$I$15</definedName>
    <definedName name="Z_CBFC2224_D3AC_4AA3_8CE4_B555FCF23158_.wvu.PrintArea" localSheetId="26" hidden="1">'dem33'!$A$1:$I$14</definedName>
    <definedName name="Z_CBFC2224_D3AC_4AA3_8CE4_B555FCF23158_.wvu.PrintArea" localSheetId="27" hidden="1">'dem34'!$A$1:$I$14</definedName>
    <definedName name="Z_CBFC2224_D3AC_4AA3_8CE4_B555FCF23158_.wvu.PrintArea" localSheetId="28" hidden="1">'dem35'!$A$1:$I$14</definedName>
    <definedName name="Z_CBFC2224_D3AC_4AA3_8CE4_B555FCF23158_.wvu.PrintArea" localSheetId="29" hidden="1">'dem37'!$A$1:$G$14</definedName>
    <definedName name="Z_CBFC2224_D3AC_4AA3_8CE4_B555FCF23158_.wvu.PrintArea" localSheetId="30" hidden="1">'dem38'!$A$1:$I$14</definedName>
    <definedName name="Z_CBFC2224_D3AC_4AA3_8CE4_B555FCF23158_.wvu.PrintArea" localSheetId="31" hidden="1">'dem39'!$A$1:$I$14</definedName>
    <definedName name="Z_CBFC2224_D3AC_4AA3_8CE4_B555FCF23158_.wvu.PrintArea" localSheetId="32" hidden="1">'dem40'!$A$1:$I$14</definedName>
    <definedName name="Z_CBFC2224_D3AC_4AA3_8CE4_B555FCF23158_.wvu.PrintArea" localSheetId="33" hidden="1">'dem41'!$A$1:$I$14</definedName>
    <definedName name="Z_CBFC2224_D3AC_4AA3_8CE4_B555FCF23158_.wvu.PrintArea" localSheetId="6" hidden="1">'dem7'!$A$1:$I$15</definedName>
    <definedName name="Z_CBFC2224_D3AC_4AA3_8CE4_B555FCF23158_.wvu.PrintArea" localSheetId="0" hidden="1">Introduc.!$A$1:$C$64</definedName>
    <definedName name="Z_CBFC2224_D3AC_4AA3_8CE4_B555FCF23158_.wvu.PrintArea" localSheetId="34" hidden="1">PSC!$A$1:$I$13</definedName>
    <definedName name="Z_CBFC2224_D3AC_4AA3_8CE4_B555FCF23158_.wvu.PrintArea" localSheetId="1" hidden="1">Rev_Cap!$A$1:$H$44</definedName>
    <definedName name="Z_CBFC2224_D3AC_4AA3_8CE4_B555FCF23158_.wvu.PrintArea" localSheetId="2" hidden="1">'SUMMARY '!$A$1:$G$44</definedName>
    <definedName name="Z_CBFC2224_D3AC_4AA3_8CE4_B555FCF23158_.wvu.PrintTitles" localSheetId="3" hidden="1">'Dem1'!$13:$14</definedName>
    <definedName name="Z_CBFC2224_D3AC_4AA3_8CE4_B555FCF23158_.wvu.PrintTitles" localSheetId="7" hidden="1">'dem10'!$16:$17</definedName>
    <definedName name="Z_CBFC2224_D3AC_4AA3_8CE4_B555FCF23158_.wvu.PrintTitles" localSheetId="8" hidden="1">'dem11'!$13:$14</definedName>
    <definedName name="Z_CBFC2224_D3AC_4AA3_8CE4_B555FCF23158_.wvu.PrintTitles" localSheetId="9" hidden="1">'dem12'!$13:$14</definedName>
    <definedName name="Z_CBFC2224_D3AC_4AA3_8CE4_B555FCF23158_.wvu.PrintTitles" localSheetId="10" hidden="1">'Dem13'!$13:$14</definedName>
    <definedName name="Z_CBFC2224_D3AC_4AA3_8CE4_B555FCF23158_.wvu.PrintTitles" localSheetId="11" hidden="1">'Dem14'!$13:$14</definedName>
    <definedName name="Z_CBFC2224_D3AC_4AA3_8CE4_B555FCF23158_.wvu.PrintTitles" localSheetId="12" hidden="1">'Dem15'!$13:$14</definedName>
    <definedName name="Z_CBFC2224_D3AC_4AA3_8CE4_B555FCF23158_.wvu.PrintTitles" localSheetId="13" hidden="1">'dem16'!$13:$14</definedName>
    <definedName name="Z_CBFC2224_D3AC_4AA3_8CE4_B555FCF23158_.wvu.PrintTitles" localSheetId="14" hidden="1">'dem18'!$13:$14</definedName>
    <definedName name="Z_CBFC2224_D3AC_4AA3_8CE4_B555FCF23158_.wvu.PrintTitles" localSheetId="15" hidden="1">'dem19'!$13:$14</definedName>
    <definedName name="Z_CBFC2224_D3AC_4AA3_8CE4_B555FCF23158_.wvu.PrintTitles" localSheetId="4" hidden="1">'dem2'!$11:$12</definedName>
    <definedName name="Z_CBFC2224_D3AC_4AA3_8CE4_B555FCF23158_.wvu.PrintTitles" localSheetId="16" hidden="1">'dem20'!$12:$13</definedName>
    <definedName name="Z_CBFC2224_D3AC_4AA3_8CE4_B555FCF23158_.wvu.PrintTitles" localSheetId="17" hidden="1">'dem21'!$13:$14</definedName>
    <definedName name="Z_CBFC2224_D3AC_4AA3_8CE4_B555FCF23158_.wvu.PrintTitles" localSheetId="18" hidden="1">'dem22'!$13:$14</definedName>
    <definedName name="Z_CBFC2224_D3AC_4AA3_8CE4_B555FCF23158_.wvu.PrintTitles" localSheetId="19" hidden="1">'dem23'!$16:$17</definedName>
    <definedName name="Z_CBFC2224_D3AC_4AA3_8CE4_B555FCF23158_.wvu.PrintTitles" localSheetId="20" hidden="1">'dem24'!$16:$17</definedName>
    <definedName name="Z_CBFC2224_D3AC_4AA3_8CE4_B555FCF23158_.wvu.PrintTitles" localSheetId="21" hidden="1">'dem27'!$13:$14</definedName>
    <definedName name="Z_CBFC2224_D3AC_4AA3_8CE4_B555FCF23158_.wvu.PrintTitles" localSheetId="22" hidden="1">'dem28'!$13:$14</definedName>
    <definedName name="Z_CBFC2224_D3AC_4AA3_8CE4_B555FCF23158_.wvu.PrintTitles" localSheetId="23" hidden="1">'dem29'!$13:$14</definedName>
    <definedName name="Z_CBFC2224_D3AC_4AA3_8CE4_B555FCF23158_.wvu.PrintTitles" localSheetId="5" hidden="1">'dem3'!$13:$14</definedName>
    <definedName name="Z_CBFC2224_D3AC_4AA3_8CE4_B555FCF23158_.wvu.PrintTitles" localSheetId="24" hidden="1">'dem30'!$13:$14</definedName>
    <definedName name="Z_CBFC2224_D3AC_4AA3_8CE4_B555FCF23158_.wvu.PrintTitles" localSheetId="25" hidden="1">'dem31'!$13:$14</definedName>
    <definedName name="Z_CBFC2224_D3AC_4AA3_8CE4_B555FCF23158_.wvu.PrintTitles" localSheetId="26" hidden="1">'dem33'!$13:$14</definedName>
    <definedName name="Z_CBFC2224_D3AC_4AA3_8CE4_B555FCF23158_.wvu.PrintTitles" localSheetId="27" hidden="1">'dem34'!$13:$14</definedName>
    <definedName name="Z_CBFC2224_D3AC_4AA3_8CE4_B555FCF23158_.wvu.PrintTitles" localSheetId="28" hidden="1">'dem35'!$13:$14</definedName>
    <definedName name="Z_CBFC2224_D3AC_4AA3_8CE4_B555FCF23158_.wvu.PrintTitles" localSheetId="29" hidden="1">'dem37'!$13:$14</definedName>
    <definedName name="Z_CBFC2224_D3AC_4AA3_8CE4_B555FCF23158_.wvu.PrintTitles" localSheetId="30" hidden="1">'dem38'!$13:$14</definedName>
    <definedName name="Z_CBFC2224_D3AC_4AA3_8CE4_B555FCF23158_.wvu.PrintTitles" localSheetId="31" hidden="1">'dem39'!$13:$14</definedName>
    <definedName name="Z_CBFC2224_D3AC_4AA3_8CE4_B555FCF23158_.wvu.PrintTitles" localSheetId="32" hidden="1">'dem40'!$13:$14</definedName>
    <definedName name="Z_CBFC2224_D3AC_4AA3_8CE4_B555FCF23158_.wvu.PrintTitles" localSheetId="33" hidden="1">'dem41'!$13:$14</definedName>
    <definedName name="Z_CBFC2224_D3AC_4AA3_8CE4_B555FCF23158_.wvu.PrintTitles" localSheetId="6" hidden="1">'dem7'!$13:$14</definedName>
    <definedName name="Z_CBFC2224_D3AC_4AA3_8CE4_B555FCF23158_.wvu.PrintTitles" localSheetId="34" hidden="1">PSC!$12:$13</definedName>
    <definedName name="Z_CBFC2224_D3AC_4AA3_8CE4_B555FCF23158_.wvu.PrintTitles" localSheetId="2" hidden="1">'SUMMARY '!$3:$5</definedName>
    <definedName name="Z_CF7B2935_ED6E_4E99_A70A_1556970F529D_.wvu.FilterData" localSheetId="9" hidden="1">'dem12'!$A$14:$N$14</definedName>
    <definedName name="Z_D28B4490_6C55_468E_BE4F_C75BA0A0B580_.wvu.FilterData" localSheetId="9" hidden="1">'dem12'!$A$14:$N$14</definedName>
    <definedName name="Z_E4623A97_B908_4529_8D0F_A6E7A5DA16FE_.wvu.FilterData" localSheetId="5" hidden="1">'dem3'!$A$14:$N$14</definedName>
    <definedName name="Z_E4E8F753_76B4_42E1_AD26_8B3589CB8A4B_.wvu.FilterData" localSheetId="3" hidden="1">'Dem1'!$A$14:$K$16</definedName>
    <definedName name="Z_E4E8F753_76B4_42E1_AD26_8B3589CB8A4B_.wvu.FilterData" localSheetId="8" hidden="1">'dem11'!$A$14:$G$14</definedName>
    <definedName name="Z_E4E8F753_76B4_42E1_AD26_8B3589CB8A4B_.wvu.FilterData" localSheetId="9" hidden="1">'dem12'!$A$14:$N$14</definedName>
    <definedName name="Z_E4E8F753_76B4_42E1_AD26_8B3589CB8A4B_.wvu.FilterData" localSheetId="10" hidden="1">'Dem13'!$A$14:$G$14</definedName>
    <definedName name="Z_E4E8F753_76B4_42E1_AD26_8B3589CB8A4B_.wvu.FilterData" localSheetId="11" hidden="1">'Dem14'!$A$14:$G$14</definedName>
    <definedName name="Z_E4E8F753_76B4_42E1_AD26_8B3589CB8A4B_.wvu.FilterData" localSheetId="12" hidden="1">'Dem15'!$A$14:$G$14</definedName>
    <definedName name="Z_E4E8F753_76B4_42E1_AD26_8B3589CB8A4B_.wvu.FilterData" localSheetId="13" hidden="1">'dem16'!$A$14:$H$14</definedName>
    <definedName name="Z_E4E8F753_76B4_42E1_AD26_8B3589CB8A4B_.wvu.FilterData" localSheetId="14" hidden="1">'dem18'!$A$14:$N$14</definedName>
    <definedName name="Z_E4E8F753_76B4_42E1_AD26_8B3589CB8A4B_.wvu.FilterData" localSheetId="15" hidden="1">'dem19'!$A$14:$J$14</definedName>
    <definedName name="Z_E4E8F753_76B4_42E1_AD26_8B3589CB8A4B_.wvu.FilterData" localSheetId="4" hidden="1">'dem2'!$A$12:$M$12</definedName>
    <definedName name="Z_E4E8F753_76B4_42E1_AD26_8B3589CB8A4B_.wvu.FilterData" localSheetId="18" hidden="1">'dem22'!$A$14:$Y$14</definedName>
    <definedName name="Z_E4E8F753_76B4_42E1_AD26_8B3589CB8A4B_.wvu.FilterData" localSheetId="19" hidden="1">'dem23'!$A$17:$X$17</definedName>
    <definedName name="Z_E4E8F753_76B4_42E1_AD26_8B3589CB8A4B_.wvu.FilterData" localSheetId="23" hidden="1">'dem29'!$A$14:$AT$14</definedName>
    <definedName name="Z_E4E8F753_76B4_42E1_AD26_8B3589CB8A4B_.wvu.FilterData" localSheetId="5" hidden="1">'dem3'!$A$14:$N$14</definedName>
    <definedName name="Z_E4E8F753_76B4_42E1_AD26_8B3589CB8A4B_.wvu.FilterData" localSheetId="24" hidden="1">'dem30'!$A$14:$AT$14</definedName>
    <definedName name="Z_E4E8F753_76B4_42E1_AD26_8B3589CB8A4B_.wvu.FilterData" localSheetId="25" hidden="1">'dem31'!$A$15:$AC$15</definedName>
    <definedName name="Z_E4E8F753_76B4_42E1_AD26_8B3589CB8A4B_.wvu.FilterData" localSheetId="26" hidden="1">'dem33'!$A$14:$AR$14</definedName>
    <definedName name="Z_E4E8F753_76B4_42E1_AD26_8B3589CB8A4B_.wvu.FilterData" localSheetId="27" hidden="1">'dem34'!$A$14:$L$14</definedName>
    <definedName name="Z_E4E8F753_76B4_42E1_AD26_8B3589CB8A4B_.wvu.FilterData" localSheetId="28" hidden="1">'dem35'!$A$14:$AI$14</definedName>
    <definedName name="Z_E4E8F753_76B4_42E1_AD26_8B3589CB8A4B_.wvu.FilterData" localSheetId="29" hidden="1">'dem37'!$B$14:$V$19</definedName>
    <definedName name="Z_E4E8F753_76B4_42E1_AD26_8B3589CB8A4B_.wvu.FilterData" localSheetId="30" hidden="1">'dem38'!$B$14:$W$16</definedName>
    <definedName name="Z_E4E8F753_76B4_42E1_AD26_8B3589CB8A4B_.wvu.FilterData" localSheetId="31" hidden="1">'dem39'!$A$14:$AM$14</definedName>
    <definedName name="Z_E4E8F753_76B4_42E1_AD26_8B3589CB8A4B_.wvu.FilterData" localSheetId="32" hidden="1">'dem40'!$A$14:$AF$14</definedName>
    <definedName name="Z_E4E8F753_76B4_42E1_AD26_8B3589CB8A4B_.wvu.FilterData" localSheetId="33" hidden="1">'dem41'!$A$14:$AF$14</definedName>
    <definedName name="Z_E4E8F753_76B4_42E1_AD26_8B3589CB8A4B_.wvu.FilterData" localSheetId="6" hidden="1">'dem7'!$A$14:$G$15</definedName>
    <definedName name="Z_E4E8F753_76B4_42E1_AD26_8B3589CB8A4B_.wvu.FilterData" localSheetId="34" hidden="1">PSC!$A$13:$AF$13</definedName>
    <definedName name="Z_E4E8F753_76B4_42E1_AD26_8B3589CB8A4B_.wvu.FilterData" localSheetId="1" hidden="1">Rev_Cap!$A$6:$I$41</definedName>
    <definedName name="Z_E4E8F753_76B4_42E1_AD26_8B3589CB8A4B_.wvu.FilterData" localSheetId="2" hidden="1">'SUMMARY '!$A$5:$G$38</definedName>
    <definedName name="Z_E4E8F753_76B4_42E1_AD26_8B3589CB8A4B_.wvu.PrintArea" localSheetId="7" hidden="1">'dem10'!$A$1:$H$18</definedName>
    <definedName name="Z_E4E8F753_76B4_42E1_AD26_8B3589CB8A4B_.wvu.PrintArea" localSheetId="8" hidden="1">'dem11'!$A$1:$I$14</definedName>
    <definedName name="Z_E4E8F753_76B4_42E1_AD26_8B3589CB8A4B_.wvu.PrintArea" localSheetId="9" hidden="1">'dem12'!$A$1:$L$14</definedName>
    <definedName name="Z_E4E8F753_76B4_42E1_AD26_8B3589CB8A4B_.wvu.PrintArea" localSheetId="10" hidden="1">'Dem13'!$A$1:$J$14</definedName>
    <definedName name="Z_E4E8F753_76B4_42E1_AD26_8B3589CB8A4B_.wvu.PrintArea" localSheetId="11" hidden="1">'Dem14'!$A$1:$I$14</definedName>
    <definedName name="Z_E4E8F753_76B4_42E1_AD26_8B3589CB8A4B_.wvu.PrintArea" localSheetId="12" hidden="1">'Dem15'!$A$1:$I$14</definedName>
    <definedName name="Z_E4E8F753_76B4_42E1_AD26_8B3589CB8A4B_.wvu.PrintArea" localSheetId="13" hidden="1">'dem16'!$A$1:$J$14</definedName>
    <definedName name="Z_E4E8F753_76B4_42E1_AD26_8B3589CB8A4B_.wvu.PrintArea" localSheetId="14" hidden="1">'dem18'!$A$1:$J$14</definedName>
    <definedName name="Z_E4E8F753_76B4_42E1_AD26_8B3589CB8A4B_.wvu.PrintArea" localSheetId="15" hidden="1">'dem19'!$A$1:$J$14</definedName>
    <definedName name="Z_E4E8F753_76B4_42E1_AD26_8B3589CB8A4B_.wvu.PrintArea" localSheetId="4" hidden="1">'dem2'!$A$1:$J$12</definedName>
    <definedName name="Z_E4E8F753_76B4_42E1_AD26_8B3589CB8A4B_.wvu.PrintArea" localSheetId="18" hidden="1">'dem22'!$A$1:$J$14</definedName>
    <definedName name="Z_E4E8F753_76B4_42E1_AD26_8B3589CB8A4B_.wvu.PrintArea" localSheetId="19" hidden="1">'dem23'!$A$1:$I$17</definedName>
    <definedName name="Z_E4E8F753_76B4_42E1_AD26_8B3589CB8A4B_.wvu.PrintArea" localSheetId="23" hidden="1">'dem29'!$A$1:$J$14</definedName>
    <definedName name="Z_E4E8F753_76B4_42E1_AD26_8B3589CB8A4B_.wvu.PrintArea" localSheetId="24" hidden="1">'dem30'!$A$1:$J$14</definedName>
    <definedName name="Z_E4E8F753_76B4_42E1_AD26_8B3589CB8A4B_.wvu.PrintArea" localSheetId="25" hidden="1">'dem31'!$A$1:$J$15</definedName>
    <definedName name="Z_E4E8F753_76B4_42E1_AD26_8B3589CB8A4B_.wvu.PrintArea" localSheetId="26" hidden="1">'dem33'!$A$1:$J$14</definedName>
    <definedName name="Z_E4E8F753_76B4_42E1_AD26_8B3589CB8A4B_.wvu.PrintArea" localSheetId="28" hidden="1">'dem35'!$A$1:$I$14</definedName>
    <definedName name="Z_E4E8F753_76B4_42E1_AD26_8B3589CB8A4B_.wvu.PrintArea" localSheetId="31" hidden="1">'dem39'!$A$1:$J$14</definedName>
    <definedName name="Z_E4E8F753_76B4_42E1_AD26_8B3589CB8A4B_.wvu.PrintArea" localSheetId="32" hidden="1">'dem40'!$A$1:$J$14</definedName>
    <definedName name="Z_E4E8F753_76B4_42E1_AD26_8B3589CB8A4B_.wvu.PrintArea" localSheetId="33" hidden="1">'dem41'!$A$1:$J$14</definedName>
    <definedName name="Z_E4E8F753_76B4_42E1_AD26_8B3589CB8A4B_.wvu.PrintArea" localSheetId="6" hidden="1">'dem7'!$A$1:$J$15</definedName>
    <definedName name="Z_E4E8F753_76B4_42E1_AD26_8B3589CB8A4B_.wvu.PrintArea" localSheetId="0" hidden="1">Introduc.!$A$1:$C$64</definedName>
    <definedName name="Z_E4E8F753_76B4_42E1_AD26_8B3589CB8A4B_.wvu.PrintArea" localSheetId="34" hidden="1">PSC!$A$1:$J$13</definedName>
    <definedName name="Z_E4E8F753_76B4_42E1_AD26_8B3589CB8A4B_.wvu.PrintArea" localSheetId="1" hidden="1">Rev_Cap!$A$1:$H$41</definedName>
    <definedName name="Z_E4E8F753_76B4_42E1_AD26_8B3589CB8A4B_.wvu.PrintArea" localSheetId="2" hidden="1">'SUMMARY '!$A$1:$G$38</definedName>
    <definedName name="Z_E4E8F753_76B4_42E1_AD26_8B3589CB8A4B_.wvu.PrintTitles" localSheetId="3" hidden="1">'Dem1'!$14:$16</definedName>
    <definedName name="Z_E4E8F753_76B4_42E1_AD26_8B3589CB8A4B_.wvu.PrintTitles" localSheetId="8" hidden="1">'dem11'!$13:$14</definedName>
    <definedName name="Z_E4E8F753_76B4_42E1_AD26_8B3589CB8A4B_.wvu.PrintTitles" localSheetId="9" hidden="1">'dem12'!$13:$14</definedName>
    <definedName name="Z_E4E8F753_76B4_42E1_AD26_8B3589CB8A4B_.wvu.PrintTitles" localSheetId="10" hidden="1">'Dem13'!$13:$14</definedName>
    <definedName name="Z_E4E8F753_76B4_42E1_AD26_8B3589CB8A4B_.wvu.PrintTitles" localSheetId="11" hidden="1">'Dem14'!$13:$14</definedName>
    <definedName name="Z_E4E8F753_76B4_42E1_AD26_8B3589CB8A4B_.wvu.PrintTitles" localSheetId="12" hidden="1">'Dem15'!$13:$14</definedName>
    <definedName name="Z_E4E8F753_76B4_42E1_AD26_8B3589CB8A4B_.wvu.PrintTitles" localSheetId="13" hidden="1">'dem16'!$13:$14</definedName>
    <definedName name="Z_E4E8F753_76B4_42E1_AD26_8B3589CB8A4B_.wvu.PrintTitles" localSheetId="14" hidden="1">'dem18'!$13:$14</definedName>
    <definedName name="Z_E4E8F753_76B4_42E1_AD26_8B3589CB8A4B_.wvu.PrintTitles" localSheetId="15" hidden="1">'dem19'!$13:$14</definedName>
    <definedName name="Z_E4E8F753_76B4_42E1_AD26_8B3589CB8A4B_.wvu.PrintTitles" localSheetId="4" hidden="1">'dem2'!$11:$12</definedName>
    <definedName name="Z_E4E8F753_76B4_42E1_AD26_8B3589CB8A4B_.wvu.PrintTitles" localSheetId="18" hidden="1">'dem22'!$13:$14</definedName>
    <definedName name="Z_E4E8F753_76B4_42E1_AD26_8B3589CB8A4B_.wvu.PrintTitles" localSheetId="19" hidden="1">'dem23'!$16:$17</definedName>
    <definedName name="Z_E4E8F753_76B4_42E1_AD26_8B3589CB8A4B_.wvu.PrintTitles" localSheetId="23" hidden="1">'dem29'!$13:$14</definedName>
    <definedName name="Z_E4E8F753_76B4_42E1_AD26_8B3589CB8A4B_.wvu.PrintTitles" localSheetId="5" hidden="1">'dem3'!$13:$14</definedName>
    <definedName name="Z_E4E8F753_76B4_42E1_AD26_8B3589CB8A4B_.wvu.PrintTitles" localSheetId="24" hidden="1">'dem30'!$13:$14</definedName>
    <definedName name="Z_E4E8F753_76B4_42E1_AD26_8B3589CB8A4B_.wvu.PrintTitles" localSheetId="25" hidden="1">'dem31'!$13:$15</definedName>
    <definedName name="Z_E4E8F753_76B4_42E1_AD26_8B3589CB8A4B_.wvu.PrintTitles" localSheetId="26" hidden="1">'dem33'!$13:$14</definedName>
    <definedName name="Z_E4E8F753_76B4_42E1_AD26_8B3589CB8A4B_.wvu.PrintTitles" localSheetId="27" hidden="1">'dem34'!$13:$14</definedName>
    <definedName name="Z_E4E8F753_76B4_42E1_AD26_8B3589CB8A4B_.wvu.PrintTitles" localSheetId="28" hidden="1">'dem35'!$13:$14</definedName>
    <definedName name="Z_E4E8F753_76B4_42E1_AD26_8B3589CB8A4B_.wvu.PrintTitles" localSheetId="29" hidden="1">'dem37'!$13:$14</definedName>
    <definedName name="Z_E4E8F753_76B4_42E1_AD26_8B3589CB8A4B_.wvu.PrintTitles" localSheetId="30" hidden="1">'dem38'!$13:$14</definedName>
    <definedName name="Z_E4E8F753_76B4_42E1_AD26_8B3589CB8A4B_.wvu.PrintTitles" localSheetId="31" hidden="1">'dem39'!$13:$14</definedName>
    <definedName name="Z_E4E8F753_76B4_42E1_AD26_8B3589CB8A4B_.wvu.PrintTitles" localSheetId="32" hidden="1">'dem40'!$13:$14</definedName>
    <definedName name="Z_E4E8F753_76B4_42E1_AD26_8B3589CB8A4B_.wvu.PrintTitles" localSheetId="33" hidden="1">'dem41'!$13:$14</definedName>
    <definedName name="Z_E4E8F753_76B4_42E1_AD26_8B3589CB8A4B_.wvu.PrintTitles" localSheetId="6" hidden="1">'dem7'!$13:$14</definedName>
    <definedName name="Z_E4E8F753_76B4_42E1_AD26_8B3589CB8A4B_.wvu.PrintTitles" localSheetId="34" hidden="1">PSC!$12:$13</definedName>
    <definedName name="Z_E4E8F753_76B4_42E1_AD26_8B3589CB8A4B_.wvu.PrintTitles" localSheetId="2" hidden="1">'SUMMARY '!$3:$5</definedName>
    <definedName name="Z_E5DF37BD_125C_11D5_8DC4_D0F5D88B3549_.wvu.Cols" localSheetId="25" hidden="1">'dem31'!#REF!</definedName>
    <definedName name="Z_E5DF37BD_125C_11D5_8DC4_D0F5D88B3549_.wvu.FilterData" localSheetId="25" hidden="1">'dem31'!#REF!</definedName>
    <definedName name="Z_E5DF37BD_125C_11D5_8DC4_D0F5D88B3549_.wvu.PrintArea" localSheetId="7" hidden="1">'dem10'!$A$1:$F$18</definedName>
    <definedName name="Z_E5DF37BD_125C_11D5_8DC4_D0F5D88B3549_.wvu.PrintArea" localSheetId="25" hidden="1">'dem31'!$A$1:$F$15</definedName>
    <definedName name="Z_E5DF37BD_125C_11D5_8DC4_D0F5D88B3549_.wvu.PrintTitles" localSheetId="7" hidden="1">'dem10'!#REF!</definedName>
    <definedName name="Z_E5DF37BD_125C_11D5_8DC4_D0F5D88B3549_.wvu.PrintTitles" localSheetId="25" hidden="1">'dem31'!$13:$15</definedName>
    <definedName name="Z_E8B73E67_E10F_4852_ABB1_6BE9BCEA021C_.wvu.FilterData" localSheetId="8" hidden="1">'dem11'!$A$14:$O$14</definedName>
    <definedName name="Z_E8B73E67_E10F_4852_ABB1_6BE9BCEA021C_.wvu.FilterData" localSheetId="6" hidden="1">'dem7'!$A$14:$N$15</definedName>
    <definedName name="Z_EB198745_03F8_4F55_B73C_BE9A899FD707_.wvu.FilterData" localSheetId="28" hidden="1">'dem35'!$A$14:$M$14</definedName>
    <definedName name="Z_EFF2A343_00FA_4844_BF31_735D434CFD7A_.wvu.FilterData" localSheetId="29" hidden="1">'dem37'!$A$14:$G$14</definedName>
    <definedName name="Z_EFF2A343_00FA_4844_BF31_735D434CFD7A_.wvu.FilterData" localSheetId="30" hidden="1">'dem38'!$A$14:$G$14</definedName>
    <definedName name="Z_F13B090A_ECDA_4418_9F13_644A873400E7_.wvu.FilterData" localSheetId="3" hidden="1">'Dem1'!$A$14:$J$16</definedName>
    <definedName name="Z_F13B090A_ECDA_4418_9F13_644A873400E7_.wvu.FilterData" localSheetId="8" hidden="1">'dem11'!$A$14:$O$14</definedName>
    <definedName name="Z_F13B090A_ECDA_4418_9F13_644A873400E7_.wvu.FilterData" localSheetId="9" hidden="1">'dem12'!$A$14:$N$14</definedName>
    <definedName name="Z_F13B090A_ECDA_4418_9F13_644A873400E7_.wvu.FilterData" localSheetId="10" hidden="1">'Dem13'!$A$14:$G$14</definedName>
    <definedName name="Z_F13B090A_ECDA_4418_9F13_644A873400E7_.wvu.FilterData" localSheetId="11" hidden="1">'Dem14'!$A$14:$G$14</definedName>
    <definedName name="Z_F13B090A_ECDA_4418_9F13_644A873400E7_.wvu.FilterData" localSheetId="12" hidden="1">'Dem15'!$A$14:$G$14</definedName>
    <definedName name="Z_F13B090A_ECDA_4418_9F13_644A873400E7_.wvu.FilterData" localSheetId="13" hidden="1">'dem16'!$A$14:$H$14</definedName>
    <definedName name="Z_F13B090A_ECDA_4418_9F13_644A873400E7_.wvu.FilterData" localSheetId="14" hidden="1">'dem18'!$A$14:$N$14</definedName>
    <definedName name="Z_F13B090A_ECDA_4418_9F13_644A873400E7_.wvu.FilterData" localSheetId="4" hidden="1">'dem2'!$A$12:$M$12</definedName>
    <definedName name="Z_F13B090A_ECDA_4418_9F13_644A873400E7_.wvu.FilterData" localSheetId="18" hidden="1">'dem22'!$A$14:$N$14</definedName>
    <definedName name="Z_F13B090A_ECDA_4418_9F13_644A873400E7_.wvu.FilterData" localSheetId="19" hidden="1">'dem23'!$A$17:$M$17</definedName>
    <definedName name="Z_F13B090A_ECDA_4418_9F13_644A873400E7_.wvu.FilterData" localSheetId="5" hidden="1">'dem3'!$A$14:$N$14</definedName>
    <definedName name="Z_F13B090A_ECDA_4418_9F13_644A873400E7_.wvu.FilterData" localSheetId="26" hidden="1">'dem33'!$A$14:$N$14</definedName>
    <definedName name="Z_F13B090A_ECDA_4418_9F13_644A873400E7_.wvu.FilterData" localSheetId="27" hidden="1">'dem34'!$A$14:$L$14</definedName>
    <definedName name="Z_F13B090A_ECDA_4418_9F13_644A873400E7_.wvu.FilterData" localSheetId="28" hidden="1">'dem35'!$A$14:$M$14</definedName>
    <definedName name="Z_F13B090A_ECDA_4418_9F13_644A873400E7_.wvu.FilterData" localSheetId="29" hidden="1">'dem37'!$A$14:$M$14</definedName>
    <definedName name="Z_F13B090A_ECDA_4418_9F13_644A873400E7_.wvu.FilterData" localSheetId="30" hidden="1">'dem38'!$A$14:$N$14</definedName>
    <definedName name="Z_F13B090A_ECDA_4418_9F13_644A873400E7_.wvu.FilterData" localSheetId="31" hidden="1">'dem39'!$A$14:$M$14</definedName>
    <definedName name="Z_F13B090A_ECDA_4418_9F13_644A873400E7_.wvu.FilterData" localSheetId="32" hidden="1">'dem40'!$A$14:$O$14</definedName>
    <definedName name="Z_F13B090A_ECDA_4418_9F13_644A873400E7_.wvu.FilterData" localSheetId="33" hidden="1">'dem41'!$A$14:$O$14</definedName>
    <definedName name="Z_F13B090A_ECDA_4418_9F13_644A873400E7_.wvu.FilterData" localSheetId="6" hidden="1">'dem7'!$A$14:$N$15</definedName>
    <definedName name="Z_F13B090A_ECDA_4418_9F13_644A873400E7_.wvu.FilterData" localSheetId="34" hidden="1">PSC!$A$13:$O$13</definedName>
    <definedName name="Z_F8ADACC1_164E_11D6_B603_000021DAEEA2_.wvu.Cols" localSheetId="25" hidden="1">'dem31'!#REF!</definedName>
    <definedName name="Z_F8ADACC1_164E_11D6_B603_000021DAEEA2_.wvu.FilterData" localSheetId="25" hidden="1">'dem31'!#REF!</definedName>
    <definedName name="Z_F8ADACC1_164E_11D6_B603_000021DAEEA2_.wvu.PrintArea" localSheetId="7" hidden="1">'dem10'!$A$1:$F$18</definedName>
    <definedName name="Z_F8ADACC1_164E_11D6_B603_000021DAEEA2_.wvu.PrintArea" localSheetId="25" hidden="1">'dem31'!$A$1:$F$15</definedName>
    <definedName name="Z_F8ADACC1_164E_11D6_B603_000021DAEEA2_.wvu.PrintTitles" localSheetId="7" hidden="1">'dem10'!#REF!</definedName>
    <definedName name="Z_F8ADACC1_164E_11D6_B603_000021DAEEA2_.wvu.PrintTitles" localSheetId="25" hidden="1">'dem31'!$13:$15</definedName>
    <definedName name="Z_FD0C19B6_1E82_4084_B015_029464D35449_.wvu.FilterData" localSheetId="3" hidden="1">'Dem1'!$A$14:$J$16</definedName>
    <definedName name="Z_FD0C19B6_1E82_4084_B015_029464D35449_.wvu.FilterData" localSheetId="10" hidden="1">'Dem13'!$A$14:$G$14</definedName>
    <definedName name="Z_FD0C19B6_1E82_4084_B015_029464D35449_.wvu.FilterData" localSheetId="11" hidden="1">'Dem14'!$A$14:$G$14</definedName>
    <definedName name="Z_FD0C19B6_1E82_4084_B015_029464D35449_.wvu.FilterData" localSheetId="12" hidden="1">'Dem15'!$A$14:$G$14</definedName>
    <definedName name="Z_FD0C19B6_1E82_4084_B015_029464D35449_.wvu.FilterData" localSheetId="31" hidden="1">'dem39'!$A$14:$M$14</definedName>
  </definedNames>
  <calcPr calcId="125725"/>
  <customWorkbookViews>
    <customWorkbookView name="sonam - Personal View" guid="{44B5F5DE-C96C-4269-969A-574D4EEEEEF5}" mergeInterval="0" personalView="1" maximized="1" xWindow="1" yWindow="1" windowWidth="1280" windowHeight="454" activeSheetId="1"/>
    <customWorkbookView name="lenovo - Personal View" guid="{BDCF7345-18B1-4C88-89F2-E67F940CDF85}" mergeInterval="0" personalView="1" maximized="1" xWindow="1" yWindow="1" windowWidth="1280" windowHeight="528" tabRatio="722" activeSheetId="9"/>
    <customWorkbookView name="Administrator - Personal View" guid="{F13B090A-ECDA-4418-9F13-644A873400E7}" mergeInterval="0" personalView="1" maximized="1" windowWidth="1020" windowHeight="652" activeSheetId="12"/>
    <customWorkbookView name="hemlal - Personal View" guid="{63DB0950-E90F-4380-862C-985B5EB19119}" mergeInterval="0" personalView="1" maximized="1" windowWidth="1276" windowHeight="852" activeSheetId="22"/>
    <customWorkbookView name="karma - Personal View" guid="{7CE36697-C418-4ED3-BCF0-EA686CB40E87}" mergeInterval="0" personalView="1" maximized="1" windowWidth="1020" windowHeight="596" activeSheetId="49"/>
    <customWorkbookView name="Manisha - Personal View" guid="{0A01029B-7B3B-461F-BED3-37847DEE34DD}" mergeInterval="0" personalView="1" maximized="1" xWindow="1" yWindow="1" windowWidth="1024" windowHeight="506" tabRatio="722" activeSheetId="24"/>
    <customWorkbookView name="aruni - Personal View" guid="{E4E8F753-76B4-42E1-AD26-8B3589CB8A4B}" mergeInterval="0" personalView="1" maximized="1" windowWidth="1276" windowHeight="495" tabRatio="722" activeSheetId="31"/>
    <customWorkbookView name="Mahendra - Personal View" guid="{CBFC2224-D3AC-4AA3-8CE4-B555FCF23158}" mergeInterval="0" personalView="1" maximized="1" xWindow="1" yWindow="1" windowWidth="1366" windowHeight="538" tabRatio="722" activeSheetId="2"/>
  </customWorkbookViews>
</workbook>
</file>

<file path=xl/calcChain.xml><?xml version="1.0" encoding="utf-8"?>
<calcChain xmlns="http://schemas.openxmlformats.org/spreadsheetml/2006/main">
  <c r="G37" i="3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22" i="18" l="1"/>
  <c r="F32" i="3" l="1"/>
  <c r="E13"/>
  <c r="E12"/>
  <c r="E11"/>
  <c r="E10"/>
  <c r="E9"/>
  <c r="C62" i="1"/>
  <c r="F19" i="16"/>
  <c r="D33" i="2"/>
  <c r="F33"/>
  <c r="A27"/>
  <c r="A28" s="1"/>
  <c r="A29" s="1"/>
  <c r="D19"/>
  <c r="F19"/>
  <c r="F38" i="11"/>
  <c r="E38"/>
  <c r="G160" i="53" l="1"/>
  <c r="G157"/>
  <c r="G21" l="1"/>
  <c r="G22" s="1"/>
  <c r="E22"/>
  <c r="F22"/>
  <c r="G25"/>
  <c r="E26"/>
  <c r="F26"/>
  <c r="F23" i="12"/>
  <c r="F24" s="1"/>
  <c r="F25" s="1"/>
  <c r="F26" s="1"/>
  <c r="F27" s="1"/>
  <c r="G19" i="16"/>
  <c r="G20" s="1"/>
  <c r="G21" s="1"/>
  <c r="G22" s="1"/>
  <c r="G23" s="1"/>
  <c r="G24" s="1"/>
  <c r="E20"/>
  <c r="E21" s="1"/>
  <c r="E22" s="1"/>
  <c r="E23" s="1"/>
  <c r="F20"/>
  <c r="F21" s="1"/>
  <c r="F22" s="1"/>
  <c r="F23" l="1"/>
  <c r="F24" s="1"/>
  <c r="G26" i="53"/>
  <c r="E21" i="3"/>
  <c r="D23" i="2"/>
  <c r="F23"/>
  <c r="F22" i="8" l="1"/>
  <c r="F23" s="1"/>
  <c r="F24" s="1"/>
  <c r="F25" s="1"/>
  <c r="F26" s="1"/>
  <c r="E22"/>
  <c r="E23" s="1"/>
  <c r="E24" s="1"/>
  <c r="E25" s="1"/>
  <c r="E26" s="1"/>
  <c r="G21"/>
  <c r="G22" s="1"/>
  <c r="G23" s="1"/>
  <c r="G24" s="1"/>
  <c r="G25" s="1"/>
  <c r="G26" s="1"/>
  <c r="E9" s="1"/>
  <c r="F127" i="53"/>
  <c r="E127"/>
  <c r="F18" i="2" l="1"/>
  <c r="E17" i="3"/>
  <c r="F17"/>
  <c r="F28" i="11"/>
  <c r="F29" s="1"/>
  <c r="E28"/>
  <c r="E29" s="1"/>
  <c r="G27"/>
  <c r="D35" i="2"/>
  <c r="F154" i="53"/>
  <c r="E154"/>
  <c r="G153"/>
  <c r="G152"/>
  <c r="F143"/>
  <c r="F144" s="1"/>
  <c r="E143"/>
  <c r="E144" s="1"/>
  <c r="G142"/>
  <c r="G143" s="1"/>
  <c r="G144" s="1"/>
  <c r="F137"/>
  <c r="F138" s="1"/>
  <c r="F139" s="1"/>
  <c r="E137"/>
  <c r="E138" s="1"/>
  <c r="E139" s="1"/>
  <c r="G136"/>
  <c r="G137" s="1"/>
  <c r="G138" s="1"/>
  <c r="G139" s="1"/>
  <c r="G125"/>
  <c r="F121"/>
  <c r="F122" s="1"/>
  <c r="G126"/>
  <c r="G120"/>
  <c r="E121"/>
  <c r="E122" s="1"/>
  <c r="G119"/>
  <c r="F108"/>
  <c r="F109" s="1"/>
  <c r="F110" s="1"/>
  <c r="F111" s="1"/>
  <c r="E108"/>
  <c r="E109" s="1"/>
  <c r="G107"/>
  <c r="F100"/>
  <c r="F101" s="1"/>
  <c r="F102" s="1"/>
  <c r="E100"/>
  <c r="E101" s="1"/>
  <c r="E102" s="1"/>
  <c r="G99"/>
  <c r="G100" s="1"/>
  <c r="G101" s="1"/>
  <c r="G102" s="1"/>
  <c r="F91"/>
  <c r="F92" s="1"/>
  <c r="E91"/>
  <c r="E92" s="1"/>
  <c r="G90"/>
  <c r="G91" s="1"/>
  <c r="G92" s="1"/>
  <c r="F84"/>
  <c r="E84"/>
  <c r="G83"/>
  <c r="F80"/>
  <c r="E80"/>
  <c r="G79"/>
  <c r="F76"/>
  <c r="E76"/>
  <c r="G75"/>
  <c r="F72"/>
  <c r="E72"/>
  <c r="G71"/>
  <c r="F68"/>
  <c r="E68"/>
  <c r="G67"/>
  <c r="F62"/>
  <c r="F63" s="1"/>
  <c r="E62"/>
  <c r="E63" s="1"/>
  <c r="G61"/>
  <c r="F56"/>
  <c r="E56"/>
  <c r="G55"/>
  <c r="F52"/>
  <c r="E52"/>
  <c r="G51"/>
  <c r="F48"/>
  <c r="E48"/>
  <c r="G47"/>
  <c r="F42"/>
  <c r="E42"/>
  <c r="G41"/>
  <c r="F38"/>
  <c r="E38"/>
  <c r="G37"/>
  <c r="F34"/>
  <c r="E34"/>
  <c r="G33"/>
  <c r="F30"/>
  <c r="E30"/>
  <c r="G29"/>
  <c r="G7"/>
  <c r="F28" i="24"/>
  <c r="F29" s="1"/>
  <c r="E28"/>
  <c r="E29" s="1"/>
  <c r="G27"/>
  <c r="D30" i="3"/>
  <c r="E30"/>
  <c r="C36" i="1"/>
  <c r="D18" i="3"/>
  <c r="F18"/>
  <c r="F11"/>
  <c r="F35"/>
  <c r="F16" i="2"/>
  <c r="D15" i="3"/>
  <c r="F15"/>
  <c r="F21" i="32"/>
  <c r="F22" s="1"/>
  <c r="F23" s="1"/>
  <c r="F24" s="1"/>
  <c r="F25" s="1"/>
  <c r="E21"/>
  <c r="E22" s="1"/>
  <c r="E23" s="1"/>
  <c r="E24" s="1"/>
  <c r="E25" s="1"/>
  <c r="G20"/>
  <c r="G21" s="1"/>
  <c r="G22" s="1"/>
  <c r="G23" s="1"/>
  <c r="G24" s="1"/>
  <c r="G25" s="1"/>
  <c r="F29" i="4"/>
  <c r="F30" s="1"/>
  <c r="E29"/>
  <c r="F35"/>
  <c r="E35"/>
  <c r="G34"/>
  <c r="G35" s="1"/>
  <c r="F35" i="25"/>
  <c r="E35"/>
  <c r="G27"/>
  <c r="G28"/>
  <c r="G29"/>
  <c r="G30"/>
  <c r="G31"/>
  <c r="G32"/>
  <c r="G33"/>
  <c r="G34"/>
  <c r="F34" i="13"/>
  <c r="E34"/>
  <c r="G33"/>
  <c r="G34" s="1"/>
  <c r="E30"/>
  <c r="G30" s="1"/>
  <c r="G31" s="1"/>
  <c r="F31"/>
  <c r="E28" i="3"/>
  <c r="F28"/>
  <c r="E31" i="2"/>
  <c r="F28"/>
  <c r="D25" i="3"/>
  <c r="F25"/>
  <c r="G37" i="46"/>
  <c r="E21" i="45"/>
  <c r="E31" i="13" l="1"/>
  <c r="E35" s="1"/>
  <c r="E36" s="1"/>
  <c r="E37" s="1"/>
  <c r="E38" s="1"/>
  <c r="G28" i="11"/>
  <c r="G29" s="1"/>
  <c r="G38"/>
  <c r="F35" i="13"/>
  <c r="F36" s="1"/>
  <c r="F37" s="1"/>
  <c r="F38" s="1"/>
  <c r="G35"/>
  <c r="G36" s="1"/>
  <c r="G37" s="1"/>
  <c r="G38" s="1"/>
  <c r="E161" i="53"/>
  <c r="E162" s="1"/>
  <c r="F161"/>
  <c r="F162" s="1"/>
  <c r="G145"/>
  <c r="F145"/>
  <c r="E145"/>
  <c r="F85"/>
  <c r="E85"/>
  <c r="E57"/>
  <c r="F57"/>
  <c r="E43"/>
  <c r="F43"/>
  <c r="G38"/>
  <c r="G42"/>
  <c r="G48"/>
  <c r="G52"/>
  <c r="G56"/>
  <c r="G62"/>
  <c r="G63" s="1"/>
  <c r="G68"/>
  <c r="G72"/>
  <c r="G76"/>
  <c r="G80"/>
  <c r="G84"/>
  <c r="G30"/>
  <c r="F128"/>
  <c r="F129" s="1"/>
  <c r="F130" s="1"/>
  <c r="G127"/>
  <c r="G154"/>
  <c r="G121"/>
  <c r="G122" s="1"/>
  <c r="E110"/>
  <c r="E111" s="1"/>
  <c r="G109"/>
  <c r="G110" s="1"/>
  <c r="G111" s="1"/>
  <c r="E128"/>
  <c r="E129" s="1"/>
  <c r="E130" s="1"/>
  <c r="G34"/>
  <c r="G108"/>
  <c r="F9" i="13"/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0" i="2"/>
  <c r="A31" s="1"/>
  <c r="A32" s="1"/>
  <c r="A33" s="1"/>
  <c r="A34" s="1"/>
  <c r="A35" s="1"/>
  <c r="A36" s="1"/>
  <c r="A37" s="1"/>
  <c r="A38" s="1"/>
  <c r="A39" s="1"/>
  <c r="A40" s="1"/>
  <c r="E10" i="46"/>
  <c r="E10" i="25"/>
  <c r="F10" i="23"/>
  <c r="F12" i="37"/>
  <c r="E12"/>
  <c r="F13"/>
  <c r="F12" i="35"/>
  <c r="F13"/>
  <c r="F13" i="9"/>
  <c r="F12"/>
  <c r="E12"/>
  <c r="F28" i="46"/>
  <c r="E28"/>
  <c r="F59" i="23"/>
  <c r="E59"/>
  <c r="F46"/>
  <c r="F47" s="1"/>
  <c r="F48" s="1"/>
  <c r="E46"/>
  <c r="E47" s="1"/>
  <c r="E48" s="1"/>
  <c r="F39"/>
  <c r="E39"/>
  <c r="G22" i="21"/>
  <c r="G23" s="1"/>
  <c r="G24" s="1"/>
  <c r="G25" s="1"/>
  <c r="G26" s="1"/>
  <c r="G27" s="1"/>
  <c r="G28" s="1"/>
  <c r="E23"/>
  <c r="E24" s="1"/>
  <c r="F23"/>
  <c r="F24" s="1"/>
  <c r="F25" s="1"/>
  <c r="F26" s="1"/>
  <c r="F27" s="1"/>
  <c r="F28" s="1"/>
  <c r="F23" i="18"/>
  <c r="F24" s="1"/>
  <c r="F25" s="1"/>
  <c r="F26" s="1"/>
  <c r="F27" s="1"/>
  <c r="E23"/>
  <c r="E24" s="1"/>
  <c r="E30" i="4"/>
  <c r="C50" i="1"/>
  <c r="D26" i="3"/>
  <c r="F26"/>
  <c r="E53" i="21"/>
  <c r="E36"/>
  <c r="D7" i="3"/>
  <c r="F7"/>
  <c r="F18" i="5"/>
  <c r="F19" s="1"/>
  <c r="F20" s="1"/>
  <c r="F21" s="1"/>
  <c r="E18"/>
  <c r="E19" s="1"/>
  <c r="E20" s="1"/>
  <c r="E21" s="1"/>
  <c r="G17"/>
  <c r="G18" s="1"/>
  <c r="G19" s="1"/>
  <c r="G20" s="1"/>
  <c r="G21" s="1"/>
  <c r="D34" i="3"/>
  <c r="G58" i="23"/>
  <c r="G59" s="1"/>
  <c r="E10" i="2"/>
  <c r="F9" i="3"/>
  <c r="D22"/>
  <c r="E22"/>
  <c r="F24" i="2"/>
  <c r="D8" i="3"/>
  <c r="E8"/>
  <c r="G26" i="25"/>
  <c r="G35" s="1"/>
  <c r="F36" i="3"/>
  <c r="F13" i="2"/>
  <c r="F11"/>
  <c r="D10" i="3"/>
  <c r="F23" i="25"/>
  <c r="E23"/>
  <c r="G22"/>
  <c r="D16" i="3"/>
  <c r="E40" i="2"/>
  <c r="F37"/>
  <c r="F36"/>
  <c r="D33" i="3"/>
  <c r="E33"/>
  <c r="E31"/>
  <c r="D29"/>
  <c r="E29"/>
  <c r="F30" i="2"/>
  <c r="D27" i="3"/>
  <c r="E27"/>
  <c r="F27" i="2"/>
  <c r="D24" i="3"/>
  <c r="E24"/>
  <c r="F25" i="2"/>
  <c r="F26"/>
  <c r="D23" i="3"/>
  <c r="E23"/>
  <c r="D20"/>
  <c r="E20"/>
  <c r="F20" i="2"/>
  <c r="D19" i="3"/>
  <c r="E19"/>
  <c r="G41" i="35"/>
  <c r="G42"/>
  <c r="E43"/>
  <c r="F43"/>
  <c r="F15" i="2"/>
  <c r="D14" i="3"/>
  <c r="E14"/>
  <c r="F9" i="2"/>
  <c r="D6" i="3"/>
  <c r="F22" i="4"/>
  <c r="F23" s="1"/>
  <c r="E22"/>
  <c r="E23" s="1"/>
  <c r="G12" i="37" l="1"/>
  <c r="G53" i="21"/>
  <c r="D39" i="3"/>
  <c r="F164" i="53"/>
  <c r="F165" s="1"/>
  <c r="F163"/>
  <c r="E163"/>
  <c r="E164"/>
  <c r="E165" s="1"/>
  <c r="G161"/>
  <c r="G162" s="1"/>
  <c r="G85"/>
  <c r="G57"/>
  <c r="F86"/>
  <c r="F93" s="1"/>
  <c r="F94" s="1"/>
  <c r="F112" s="1"/>
  <c r="G43"/>
  <c r="G128"/>
  <c r="G129" s="1"/>
  <c r="G130" s="1"/>
  <c r="E86"/>
  <c r="E93" s="1"/>
  <c r="E94" s="1"/>
  <c r="E112" s="1"/>
  <c r="F17" i="2"/>
  <c r="E36" i="25"/>
  <c r="F36"/>
  <c r="F37" s="1"/>
  <c r="F38" s="1"/>
  <c r="G43" i="35"/>
  <c r="G21" i="45"/>
  <c r="G22" s="1"/>
  <c r="G23" s="1"/>
  <c r="G24" s="1"/>
  <c r="G25" s="1"/>
  <c r="G164" i="53" l="1"/>
  <c r="G165" s="1"/>
  <c r="F9" s="1"/>
  <c r="G163"/>
  <c r="F166"/>
  <c r="G86"/>
  <c r="G93" s="1"/>
  <c r="G94" s="1"/>
  <c r="G112" s="1"/>
  <c r="F39" i="25"/>
  <c r="F40" s="1"/>
  <c r="F41" s="1"/>
  <c r="F21" i="11"/>
  <c r="E21"/>
  <c r="F20"/>
  <c r="E20"/>
  <c r="G19"/>
  <c r="G20" s="1"/>
  <c r="F30" l="1"/>
  <c r="F31" s="1"/>
  <c r="E30"/>
  <c r="E31" s="1"/>
  <c r="G166" i="53"/>
  <c r="E166"/>
  <c r="E9"/>
  <c r="E35" i="2" s="1"/>
  <c r="F10" i="53"/>
  <c r="F35" i="2"/>
  <c r="G21" i="11"/>
  <c r="G30" l="1"/>
  <c r="G31" s="1"/>
  <c r="G9" i="53"/>
  <c r="G35" i="2" s="1"/>
  <c r="E10" i="53"/>
  <c r="G10" s="1"/>
  <c r="G21" i="18"/>
  <c r="G22" s="1"/>
  <c r="E9" i="11" l="1"/>
  <c r="E13" i="2" s="1"/>
  <c r="G23" i="18"/>
  <c r="G24" s="1"/>
  <c r="G25" s="1"/>
  <c r="G26" s="1"/>
  <c r="G27" s="1"/>
  <c r="E25"/>
  <c r="E26" s="1"/>
  <c r="E27" s="1"/>
  <c r="E9" l="1"/>
  <c r="G8" i="38"/>
  <c r="G8" i="37"/>
  <c r="G8" i="35"/>
  <c r="G7"/>
  <c r="E21" i="50"/>
  <c r="E22" s="1"/>
  <c r="E23" s="1"/>
  <c r="E24" s="1"/>
  <c r="E25" s="1"/>
  <c r="G20"/>
  <c r="F21"/>
  <c r="G19"/>
  <c r="E10" i="18" l="1"/>
  <c r="F22" i="50"/>
  <c r="F23" s="1"/>
  <c r="F24" s="1"/>
  <c r="F25" s="1"/>
  <c r="G21"/>
  <c r="G22" s="1"/>
  <c r="G23" s="1"/>
  <c r="G24" s="1"/>
  <c r="G25" l="1"/>
  <c r="E8"/>
  <c r="F9"/>
  <c r="G8"/>
  <c r="G33" i="2" s="1"/>
  <c r="G6" i="50"/>
  <c r="E33" i="2" l="1"/>
  <c r="E9" i="50"/>
  <c r="G9" s="1"/>
  <c r="F33" i="46" l="1"/>
  <c r="E33"/>
  <c r="G27"/>
  <c r="G28" s="1"/>
  <c r="F23"/>
  <c r="E23"/>
  <c r="E38" l="1"/>
  <c r="E39" s="1"/>
  <c r="E40" s="1"/>
  <c r="E41" s="1"/>
  <c r="E42" s="1"/>
  <c r="F38"/>
  <c r="G22"/>
  <c r="G32"/>
  <c r="F39" l="1"/>
  <c r="F40" s="1"/>
  <c r="F41" s="1"/>
  <c r="F42" s="1"/>
  <c r="G38"/>
  <c r="G33"/>
  <c r="G23"/>
  <c r="G39" l="1"/>
  <c r="G40" s="1"/>
  <c r="G41" s="1"/>
  <c r="G42" s="1"/>
  <c r="F37" i="3"/>
  <c r="F9" i="46" l="1"/>
  <c r="G7"/>
  <c r="F40" i="2" l="1"/>
  <c r="F10" i="46"/>
  <c r="G10" s="1"/>
  <c r="G23" i="25"/>
  <c r="G9" i="46"/>
  <c r="E37" i="25"/>
  <c r="E38" s="1"/>
  <c r="E39" s="1"/>
  <c r="G40" i="2" l="1"/>
  <c r="G36" i="25"/>
  <c r="G37" s="1"/>
  <c r="G38" s="1"/>
  <c r="E40"/>
  <c r="E41" s="1"/>
  <c r="G39" l="1"/>
  <c r="G40" s="1"/>
  <c r="G41" s="1"/>
  <c r="E39" i="2"/>
  <c r="F9" i="25" l="1"/>
  <c r="F38" i="24"/>
  <c r="F39" s="1"/>
  <c r="F40" s="1"/>
  <c r="F41" s="1"/>
  <c r="F42" s="1"/>
  <c r="E38"/>
  <c r="E39" s="1"/>
  <c r="G37"/>
  <c r="F23"/>
  <c r="E23"/>
  <c r="E24" s="1"/>
  <c r="E30" s="1"/>
  <c r="G22"/>
  <c r="G21"/>
  <c r="G20"/>
  <c r="F24" l="1"/>
  <c r="F30" s="1"/>
  <c r="F31" s="1"/>
  <c r="F43" s="1"/>
  <c r="G28"/>
  <c r="G29" s="1"/>
  <c r="F39" i="2"/>
  <c r="F10" i="25"/>
  <c r="G10" s="1"/>
  <c r="G38" i="24"/>
  <c r="G23"/>
  <c r="G24" s="1"/>
  <c r="E40"/>
  <c r="E41" s="1"/>
  <c r="E42" s="1"/>
  <c r="G39" l="1"/>
  <c r="G40" s="1"/>
  <c r="G41" s="1"/>
  <c r="G42" s="1"/>
  <c r="G30"/>
  <c r="G31" s="1"/>
  <c r="E31"/>
  <c r="E43" s="1"/>
  <c r="G43" l="1"/>
  <c r="F9"/>
  <c r="F38" i="2" s="1"/>
  <c r="F68" i="23"/>
  <c r="F69" s="1"/>
  <c r="F70" s="1"/>
  <c r="E68"/>
  <c r="E69" s="1"/>
  <c r="E70" s="1"/>
  <c r="G67"/>
  <c r="F55"/>
  <c r="F60" s="1"/>
  <c r="F61" s="1"/>
  <c r="E55"/>
  <c r="E60" s="1"/>
  <c r="G54"/>
  <c r="G45"/>
  <c r="G46" s="1"/>
  <c r="G47" s="1"/>
  <c r="G48" s="1"/>
  <c r="F38"/>
  <c r="E38"/>
  <c r="G37"/>
  <c r="F32"/>
  <c r="F33" s="1"/>
  <c r="F34" s="1"/>
  <c r="F40" s="1"/>
  <c r="E32"/>
  <c r="E33" s="1"/>
  <c r="G31"/>
  <c r="F23"/>
  <c r="F24" s="1"/>
  <c r="F25" s="1"/>
  <c r="E23"/>
  <c r="E24" s="1"/>
  <c r="E25" s="1"/>
  <c r="G22"/>
  <c r="G23" s="1"/>
  <c r="G24" s="1"/>
  <c r="G25" s="1"/>
  <c r="E9" i="24" l="1"/>
  <c r="E38" i="2" s="1"/>
  <c r="G38" i="23"/>
  <c r="G39"/>
  <c r="G55"/>
  <c r="G60" s="1"/>
  <c r="G61" s="1"/>
  <c r="G68"/>
  <c r="G69" s="1"/>
  <c r="G70" s="1"/>
  <c r="E34"/>
  <c r="E40" s="1"/>
  <c r="E61"/>
  <c r="G32"/>
  <c r="G33" s="1"/>
  <c r="G34" s="1"/>
  <c r="G40" l="1"/>
  <c r="E62"/>
  <c r="E71" s="1"/>
  <c r="E72" s="1"/>
  <c r="G62" l="1"/>
  <c r="G71" s="1"/>
  <c r="F62"/>
  <c r="F71" s="1"/>
  <c r="G72" l="1"/>
  <c r="F72"/>
  <c r="F21" i="45"/>
  <c r="F22" s="1"/>
  <c r="F23" s="1"/>
  <c r="F24" s="1"/>
  <c r="F25" s="1"/>
  <c r="E22"/>
  <c r="E9" i="23" l="1"/>
  <c r="E23" i="45"/>
  <c r="E24" s="1"/>
  <c r="E25" s="1"/>
  <c r="E9"/>
  <c r="E10" i="23" l="1"/>
  <c r="G10" s="1"/>
  <c r="E36" i="2"/>
  <c r="G9" i="45"/>
  <c r="G36" i="2" l="1"/>
  <c r="G7" i="45"/>
  <c r="E10" l="1"/>
  <c r="F10" l="1"/>
  <c r="G10" s="1"/>
  <c r="F37" i="21" l="1"/>
  <c r="F38" s="1"/>
  <c r="F39" s="1"/>
  <c r="F40" s="1"/>
  <c r="F41" s="1"/>
  <c r="F42" s="1"/>
  <c r="E37"/>
  <c r="E38" s="1"/>
  <c r="E39" s="1"/>
  <c r="E40" s="1"/>
  <c r="G36"/>
  <c r="G37" l="1"/>
  <c r="G38" s="1"/>
  <c r="G39" s="1"/>
  <c r="G40" s="1"/>
  <c r="G41" s="1"/>
  <c r="G42" s="1"/>
  <c r="E25"/>
  <c r="E26" s="1"/>
  <c r="E27" s="1"/>
  <c r="E28" s="1"/>
  <c r="E41" l="1"/>
  <c r="E42" s="1"/>
  <c r="E9" l="1"/>
  <c r="E10" l="1"/>
  <c r="F9"/>
  <c r="E24" i="20"/>
  <c r="E25" s="1"/>
  <c r="G23"/>
  <c r="F24"/>
  <c r="F25" s="1"/>
  <c r="F26" s="1"/>
  <c r="F27" s="1"/>
  <c r="F28" s="1"/>
  <c r="F29" s="1"/>
  <c r="F30" s="1"/>
  <c r="F10" i="21" l="1"/>
  <c r="G10" s="1"/>
  <c r="E26" i="20"/>
  <c r="E27" s="1"/>
  <c r="G24"/>
  <c r="G25" s="1"/>
  <c r="G26" s="1"/>
  <c r="G27" s="1"/>
  <c r="G28" s="1"/>
  <c r="G29" s="1"/>
  <c r="G30" s="1"/>
  <c r="E28" l="1"/>
  <c r="E29" s="1"/>
  <c r="E30" s="1"/>
  <c r="E9" l="1"/>
  <c r="E32" i="2" l="1"/>
  <c r="E10" i="20"/>
  <c r="F23" i="19" l="1"/>
  <c r="F24" s="1"/>
  <c r="F25" s="1"/>
  <c r="F26" s="1"/>
  <c r="F27" s="1"/>
  <c r="F28" s="1"/>
  <c r="E23"/>
  <c r="E24" s="1"/>
  <c r="G22"/>
  <c r="G23" l="1"/>
  <c r="G24" s="1"/>
  <c r="G25" s="1"/>
  <c r="G26" s="1"/>
  <c r="G27" s="1"/>
  <c r="G28" s="1"/>
  <c r="E25"/>
  <c r="E26" l="1"/>
  <c r="E27" s="1"/>
  <c r="E28" s="1"/>
  <c r="F9"/>
  <c r="F31" i="2" s="1"/>
  <c r="F21" i="42" l="1"/>
  <c r="F22" s="1"/>
  <c r="F23" s="1"/>
  <c r="F24" s="1"/>
  <c r="F25" s="1"/>
  <c r="E21"/>
  <c r="E22" s="1"/>
  <c r="E23" s="1"/>
  <c r="E24" s="1"/>
  <c r="E25" s="1"/>
  <c r="G20"/>
  <c r="G21" l="1"/>
  <c r="G22" s="1"/>
  <c r="G23" s="1"/>
  <c r="G24" s="1"/>
  <c r="G25" s="1"/>
  <c r="E9" l="1"/>
  <c r="F10"/>
  <c r="G7"/>
  <c r="E21" i="17"/>
  <c r="E22" s="1"/>
  <c r="G20"/>
  <c r="G19"/>
  <c r="E30" i="2" l="1"/>
  <c r="E10" i="42"/>
  <c r="G10" s="1"/>
  <c r="G21" i="17"/>
  <c r="G22" s="1"/>
  <c r="G23" s="1"/>
  <c r="G24" s="1"/>
  <c r="G25" s="1"/>
  <c r="E23"/>
  <c r="E24" l="1"/>
  <c r="E25" s="1"/>
  <c r="E9"/>
  <c r="E28" i="2" s="1"/>
  <c r="G9" i="42"/>
  <c r="E21" i="41"/>
  <c r="E22" s="1"/>
  <c r="E23" s="1"/>
  <c r="E24" s="1"/>
  <c r="E25" s="1"/>
  <c r="G20"/>
  <c r="F21"/>
  <c r="F22" s="1"/>
  <c r="F23" s="1"/>
  <c r="G30" i="2" l="1"/>
  <c r="F24" i="41"/>
  <c r="F25" s="1"/>
  <c r="G21"/>
  <c r="G22" s="1"/>
  <c r="G23" s="1"/>
  <c r="G24" s="1"/>
  <c r="F10"/>
  <c r="G7"/>
  <c r="G25" l="1"/>
  <c r="E9"/>
  <c r="E27" i="2" l="1"/>
  <c r="E10" i="41"/>
  <c r="G10" s="1"/>
  <c r="G9"/>
  <c r="G27" i="2" l="1"/>
  <c r="F48" i="38" l="1"/>
  <c r="E10" s="1"/>
  <c r="E48"/>
  <c r="F43"/>
  <c r="F44" s="1"/>
  <c r="F45" s="1"/>
  <c r="F46" s="1"/>
  <c r="E43"/>
  <c r="E44" s="1"/>
  <c r="E45" s="1"/>
  <c r="E46" s="1"/>
  <c r="G42"/>
  <c r="G43" s="1"/>
  <c r="G44" s="1"/>
  <c r="G45" s="1"/>
  <c r="G46" s="1"/>
  <c r="E32"/>
  <c r="E33" s="1"/>
  <c r="F26"/>
  <c r="F27" s="1"/>
  <c r="E26"/>
  <c r="E27" s="1"/>
  <c r="G25"/>
  <c r="G24"/>
  <c r="E35" l="1"/>
  <c r="E25" i="2"/>
  <c r="E12" i="38"/>
  <c r="G12" s="1"/>
  <c r="G48"/>
  <c r="G26"/>
  <c r="G27" s="1"/>
  <c r="F32"/>
  <c r="F33" s="1"/>
  <c r="G31"/>
  <c r="G32" s="1"/>
  <c r="G33" s="1"/>
  <c r="G35" l="1"/>
  <c r="G36" s="1"/>
  <c r="G47" s="1"/>
  <c r="G49" s="1"/>
  <c r="F35"/>
  <c r="F36" s="1"/>
  <c r="F47" s="1"/>
  <c r="E36"/>
  <c r="E47" s="1"/>
  <c r="E49" s="1"/>
  <c r="F49" l="1"/>
  <c r="E11" s="1"/>
  <c r="F13"/>
  <c r="G7"/>
  <c r="E25" i="37"/>
  <c r="E26" s="1"/>
  <c r="G24"/>
  <c r="G7"/>
  <c r="E13" i="38" l="1"/>
  <c r="G13" s="1"/>
  <c r="E26" i="2"/>
  <c r="G11" i="38"/>
  <c r="G10"/>
  <c r="G25" i="37"/>
  <c r="G26" s="1"/>
  <c r="G27" s="1"/>
  <c r="G28" s="1"/>
  <c r="G29" s="1"/>
  <c r="G30" s="1"/>
  <c r="E27"/>
  <c r="E28" s="1"/>
  <c r="E29" s="1"/>
  <c r="E30" s="1"/>
  <c r="F25"/>
  <c r="F26" s="1"/>
  <c r="F27" s="1"/>
  <c r="F28" s="1"/>
  <c r="G25" i="2" l="1"/>
  <c r="G26"/>
  <c r="F29" i="37"/>
  <c r="F30" s="1"/>
  <c r="E11"/>
  <c r="E13" l="1"/>
  <c r="E24" i="2"/>
  <c r="G11" i="37"/>
  <c r="G24" i="2" l="1"/>
  <c r="G13" i="37"/>
  <c r="E24" i="16" l="1"/>
  <c r="F21" i="3"/>
  <c r="E9" i="16" l="1"/>
  <c r="E23" i="2" s="1"/>
  <c r="F22" i="15"/>
  <c r="F23" s="1"/>
  <c r="F24" s="1"/>
  <c r="F25" s="1"/>
  <c r="F26" s="1"/>
  <c r="F27" s="1"/>
  <c r="E22"/>
  <c r="E23" s="1"/>
  <c r="E24" s="1"/>
  <c r="E25" s="1"/>
  <c r="E26" s="1"/>
  <c r="E27" s="1"/>
  <c r="G21"/>
  <c r="G22" l="1"/>
  <c r="G23" s="1"/>
  <c r="G24" s="1"/>
  <c r="G25" s="1"/>
  <c r="G26" s="1"/>
  <c r="G27" s="1"/>
  <c r="E9" l="1"/>
  <c r="F38" i="35"/>
  <c r="E38"/>
  <c r="G37"/>
  <c r="G36"/>
  <c r="G35"/>
  <c r="E32"/>
  <c r="G31"/>
  <c r="G30"/>
  <c r="G29"/>
  <c r="F24"/>
  <c r="F25" s="1"/>
  <c r="F47" s="1"/>
  <c r="E24"/>
  <c r="E25" s="1"/>
  <c r="E47" s="1"/>
  <c r="G23"/>
  <c r="E10" i="15" l="1"/>
  <c r="E44" i="35"/>
  <c r="E45" s="1"/>
  <c r="E46" s="1"/>
  <c r="E10"/>
  <c r="G32"/>
  <c r="F32"/>
  <c r="F44" s="1"/>
  <c r="F45" s="1"/>
  <c r="F46" s="1"/>
  <c r="F48" s="1"/>
  <c r="G24"/>
  <c r="G25" s="1"/>
  <c r="G47" s="1"/>
  <c r="G38"/>
  <c r="E12" l="1"/>
  <c r="G44"/>
  <c r="G45" s="1"/>
  <c r="G46" s="1"/>
  <c r="G48" s="1"/>
  <c r="G10"/>
  <c r="E20" i="2"/>
  <c r="E48" i="35"/>
  <c r="F23" i="14"/>
  <c r="E23"/>
  <c r="E24" s="1"/>
  <c r="G22"/>
  <c r="F25" l="1"/>
  <c r="F26" s="1"/>
  <c r="F27" s="1"/>
  <c r="F28" s="1"/>
  <c r="F29" s="1"/>
  <c r="F24"/>
  <c r="E25"/>
  <c r="E26" s="1"/>
  <c r="E27" s="1"/>
  <c r="E28" s="1"/>
  <c r="E29" s="1"/>
  <c r="G20" i="2"/>
  <c r="G12" i="35"/>
  <c r="F21" i="2"/>
  <c r="E11" i="35"/>
  <c r="G23" i="14"/>
  <c r="G25" l="1"/>
  <c r="G26" s="1"/>
  <c r="G27" s="1"/>
  <c r="G28" s="1"/>
  <c r="G24"/>
  <c r="E13" i="35"/>
  <c r="E21" i="2"/>
  <c r="G11" i="35"/>
  <c r="G29" i="14" l="1"/>
  <c r="G21" i="2"/>
  <c r="G13" i="35"/>
  <c r="F24" i="34"/>
  <c r="F25" s="1"/>
  <c r="F26" s="1"/>
  <c r="F27" s="1"/>
  <c r="F28" s="1"/>
  <c r="F29" s="1"/>
  <c r="G23"/>
  <c r="G22"/>
  <c r="G21"/>
  <c r="G20"/>
  <c r="E9" i="14" l="1"/>
  <c r="G24" i="34"/>
  <c r="G25" s="1"/>
  <c r="G26" s="1"/>
  <c r="G27" s="1"/>
  <c r="G28" s="1"/>
  <c r="G29" s="1"/>
  <c r="E24"/>
  <c r="E19" i="2" l="1"/>
  <c r="E25" i="34"/>
  <c r="E26" s="1"/>
  <c r="E27" s="1"/>
  <c r="E28" s="1"/>
  <c r="E29" s="1"/>
  <c r="E9"/>
  <c r="E18" i="2" s="1"/>
  <c r="F10" i="34"/>
  <c r="G7"/>
  <c r="G9" l="1"/>
  <c r="G18" i="2" s="1"/>
  <c r="E10" i="34"/>
  <c r="G10" s="1"/>
  <c r="E21" i="13" l="1"/>
  <c r="E22" s="1"/>
  <c r="E23" s="1"/>
  <c r="E24" s="1"/>
  <c r="E39" s="1"/>
  <c r="G20"/>
  <c r="F21"/>
  <c r="F22" s="1"/>
  <c r="F23" s="1"/>
  <c r="F24" s="1"/>
  <c r="F39" s="1"/>
  <c r="G21" l="1"/>
  <c r="G22" s="1"/>
  <c r="G23" s="1"/>
  <c r="G24" s="1"/>
  <c r="G39" s="1"/>
  <c r="E9" l="1"/>
  <c r="E17" i="2" l="1"/>
  <c r="F10" i="32" l="1"/>
  <c r="G7"/>
  <c r="G20" i="31"/>
  <c r="F21"/>
  <c r="F22" s="1"/>
  <c r="F23" s="1"/>
  <c r="F24" s="1"/>
  <c r="E9" i="32" l="1"/>
  <c r="G21" i="31"/>
  <c r="G22" s="1"/>
  <c r="G23" s="1"/>
  <c r="G24" s="1"/>
  <c r="G25" s="1"/>
  <c r="E16" i="2" l="1"/>
  <c r="G9" i="32"/>
  <c r="G16" i="2" s="1"/>
  <c r="E10" i="32"/>
  <c r="G10" s="1"/>
  <c r="F25" i="31"/>
  <c r="F10" l="1"/>
  <c r="G7"/>
  <c r="F34" i="12"/>
  <c r="F35" s="1"/>
  <c r="F36" s="1"/>
  <c r="E34"/>
  <c r="E35" s="1"/>
  <c r="E36" s="1"/>
  <c r="E37" s="1"/>
  <c r="G33"/>
  <c r="E23"/>
  <c r="E24" s="1"/>
  <c r="E25" s="1"/>
  <c r="E26" s="1"/>
  <c r="E27" s="1"/>
  <c r="G22"/>
  <c r="G23" s="1"/>
  <c r="G24" s="1"/>
  <c r="G25" s="1"/>
  <c r="G26" s="1"/>
  <c r="G27" s="1"/>
  <c r="F37" l="1"/>
  <c r="F38" s="1"/>
  <c r="F39" s="1"/>
  <c r="E9" i="31"/>
  <c r="G34" i="12"/>
  <c r="G35" s="1"/>
  <c r="G36" s="1"/>
  <c r="G37" s="1"/>
  <c r="G38" s="1"/>
  <c r="G39" s="1"/>
  <c r="G9" i="31" l="1"/>
  <c r="F9" i="12"/>
  <c r="F14" i="2" s="1"/>
  <c r="E10" i="31"/>
  <c r="G10" s="1"/>
  <c r="E15" i="2"/>
  <c r="E38" i="12"/>
  <c r="E39" s="1"/>
  <c r="G15" i="2" l="1"/>
  <c r="E9" i="12"/>
  <c r="E14" i="2" s="1"/>
  <c r="F35" i="10"/>
  <c r="F36" s="1"/>
  <c r="F37" s="1"/>
  <c r="F38" s="1"/>
  <c r="F39" s="1"/>
  <c r="E35"/>
  <c r="E36" s="1"/>
  <c r="E37" s="1"/>
  <c r="E38" s="1"/>
  <c r="E39" s="1"/>
  <c r="F22"/>
  <c r="F23" s="1"/>
  <c r="F24" s="1"/>
  <c r="F25" s="1"/>
  <c r="F26" s="1"/>
  <c r="E22"/>
  <c r="E23" s="1"/>
  <c r="E24" s="1"/>
  <c r="G21"/>
  <c r="F40" l="1"/>
  <c r="G22"/>
  <c r="G23" s="1"/>
  <c r="G24" s="1"/>
  <c r="G25" s="1"/>
  <c r="G26" s="1"/>
  <c r="G34"/>
  <c r="G35" s="1"/>
  <c r="G36" s="1"/>
  <c r="G37" s="1"/>
  <c r="G38" s="1"/>
  <c r="G39" s="1"/>
  <c r="E25"/>
  <c r="E26" s="1"/>
  <c r="G40" l="1"/>
  <c r="F9"/>
  <c r="E40"/>
  <c r="F12" i="2" l="1"/>
  <c r="F25" i="9"/>
  <c r="F26" s="1"/>
  <c r="E25"/>
  <c r="E26" s="1"/>
  <c r="F24"/>
  <c r="E24"/>
  <c r="G23"/>
  <c r="G25" s="1"/>
  <c r="G26" s="1"/>
  <c r="E27" l="1"/>
  <c r="E28" s="1"/>
  <c r="G27"/>
  <c r="G28" s="1"/>
  <c r="F27"/>
  <c r="F28" s="1"/>
  <c r="E9" i="10"/>
  <c r="G24" i="9"/>
  <c r="E12" i="2" l="1"/>
  <c r="E11" i="9"/>
  <c r="E11" i="2" l="1"/>
  <c r="E13" i="9"/>
  <c r="F46" i="8" l="1"/>
  <c r="E46"/>
  <c r="G45"/>
  <c r="F43"/>
  <c r="E43"/>
  <c r="G42"/>
  <c r="F35"/>
  <c r="F36" s="1"/>
  <c r="F37" s="1"/>
  <c r="E35"/>
  <c r="E36" s="1"/>
  <c r="G34"/>
  <c r="E47" l="1"/>
  <c r="F47"/>
  <c r="F48" s="1"/>
  <c r="F49" s="1"/>
  <c r="F50" s="1"/>
  <c r="F51" s="1"/>
  <c r="G35"/>
  <c r="G36" s="1"/>
  <c r="G37" s="1"/>
  <c r="E37"/>
  <c r="G43"/>
  <c r="G46"/>
  <c r="G47" l="1"/>
  <c r="G48" s="1"/>
  <c r="G49" s="1"/>
  <c r="G50" s="1"/>
  <c r="G51" s="1"/>
  <c r="E48"/>
  <c r="E49" s="1"/>
  <c r="E50" s="1"/>
  <c r="E51" s="1"/>
  <c r="F9" l="1"/>
  <c r="F10" i="2" l="1"/>
  <c r="F23" i="6" l="1"/>
  <c r="F24" s="1"/>
  <c r="F25" s="1"/>
  <c r="F26" s="1"/>
  <c r="F27" s="1"/>
  <c r="F28" s="1"/>
  <c r="F29" s="1"/>
  <c r="E23"/>
  <c r="E24" s="1"/>
  <c r="G22"/>
  <c r="G23" l="1"/>
  <c r="G24" s="1"/>
  <c r="G25" s="1"/>
  <c r="G26" s="1"/>
  <c r="G27" s="1"/>
  <c r="G28" s="1"/>
  <c r="G29" s="1"/>
  <c r="E25"/>
  <c r="E26" s="1"/>
  <c r="E27" s="1"/>
  <c r="E28" s="1"/>
  <c r="E29" s="1"/>
  <c r="E9" l="1"/>
  <c r="E9" i="2" l="1"/>
  <c r="F27" i="5" l="1"/>
  <c r="E27"/>
  <c r="E28" s="1"/>
  <c r="G26"/>
  <c r="G27" s="1"/>
  <c r="G28" s="1"/>
  <c r="F36" i="4"/>
  <c r="E36"/>
  <c r="G28"/>
  <c r="G29" s="1"/>
  <c r="G30" s="1"/>
  <c r="G21"/>
  <c r="F28" i="5" l="1"/>
  <c r="F29" s="1"/>
  <c r="F30" s="1"/>
  <c r="G29"/>
  <c r="G30" s="1"/>
  <c r="E29"/>
  <c r="E30" s="1"/>
  <c r="E24" i="4"/>
  <c r="E37" s="1"/>
  <c r="E38" s="1"/>
  <c r="E39" s="1"/>
  <c r="G22"/>
  <c r="G23" s="1"/>
  <c r="G36"/>
  <c r="F24"/>
  <c r="F37" s="1"/>
  <c r="F38" s="1"/>
  <c r="F39" s="1"/>
  <c r="F8" i="5" l="1"/>
  <c r="G24" i="4"/>
  <c r="G37" s="1"/>
  <c r="G38" s="1"/>
  <c r="G39" s="1"/>
  <c r="F31" i="5" l="1"/>
  <c r="E8"/>
  <c r="E31"/>
  <c r="G7" i="25"/>
  <c r="G7" i="24"/>
  <c r="F10"/>
  <c r="G7" i="23"/>
  <c r="G7" i="21"/>
  <c r="G7" i="20"/>
  <c r="G7" i="19"/>
  <c r="E10"/>
  <c r="G7" i="18"/>
  <c r="F10"/>
  <c r="G7" i="17"/>
  <c r="F10"/>
  <c r="G7" i="16"/>
  <c r="F10"/>
  <c r="G7" i="15"/>
  <c r="F9"/>
  <c r="G7" i="14"/>
  <c r="F10"/>
  <c r="G7" i="13"/>
  <c r="F10"/>
  <c r="G7" i="12"/>
  <c r="F10"/>
  <c r="G7" i="11"/>
  <c r="F10"/>
  <c r="G7" i="10"/>
  <c r="G7" i="9"/>
  <c r="G8"/>
  <c r="G10"/>
  <c r="G7" i="8"/>
  <c r="G7" i="6"/>
  <c r="E10"/>
  <c r="G6" i="5"/>
  <c r="G7" i="4"/>
  <c r="G39" i="3"/>
  <c r="D7" i="2"/>
  <c r="A8"/>
  <c r="A9" s="1"/>
  <c r="A10" s="1"/>
  <c r="A11" s="1"/>
  <c r="A12" s="1"/>
  <c r="A13" s="1"/>
  <c r="D8"/>
  <c r="D9"/>
  <c r="D10"/>
  <c r="D12"/>
  <c r="D17"/>
  <c r="D29"/>
  <c r="F29"/>
  <c r="D34"/>
  <c r="D37"/>
  <c r="F10" i="15" l="1"/>
  <c r="E8" i="2"/>
  <c r="G12" i="9"/>
  <c r="G8" i="5"/>
  <c r="G31"/>
  <c r="C51" i="1"/>
  <c r="F38" i="3"/>
  <c r="E9" i="4"/>
  <c r="F22" i="2"/>
  <c r="F42"/>
  <c r="G42" s="1"/>
  <c r="E10" i="10"/>
  <c r="G9" i="13"/>
  <c r="E10"/>
  <c r="G10" s="1"/>
  <c r="D38" i="3"/>
  <c r="G11" i="9"/>
  <c r="E34" i="2"/>
  <c r="G11" l="1"/>
  <c r="E10" i="4"/>
  <c r="G17" i="2"/>
  <c r="G13" i="9"/>
  <c r="E38" i="3"/>
  <c r="E7" i="2"/>
  <c r="G38" i="3"/>
  <c r="E9" i="5"/>
  <c r="F40" i="3"/>
  <c r="G9" i="25"/>
  <c r="G9" i="15"/>
  <c r="E22" i="2"/>
  <c r="G10" i="15"/>
  <c r="G9" i="11"/>
  <c r="E10"/>
  <c r="G10" s="1"/>
  <c r="F7" i="2"/>
  <c r="F10" i="4"/>
  <c r="G10" s="1"/>
  <c r="F8" i="2"/>
  <c r="F9" i="5"/>
  <c r="E10" i="14"/>
  <c r="G10" s="1"/>
  <c r="G9"/>
  <c r="G19" i="2" s="1"/>
  <c r="G9" i="18"/>
  <c r="G10"/>
  <c r="E29" i="2"/>
  <c r="E10" i="24"/>
  <c r="G10" s="1"/>
  <c r="G9"/>
  <c r="G38" i="2" s="1"/>
  <c r="E10" i="17"/>
  <c r="G10" s="1"/>
  <c r="G9"/>
  <c r="G28" i="2" s="1"/>
  <c r="G8"/>
  <c r="F10" i="8"/>
  <c r="G9" i="19"/>
  <c r="G31" i="2" s="1"/>
  <c r="F10" i="19"/>
  <c r="G10" s="1"/>
  <c r="G9" i="4"/>
  <c r="G22" i="2" l="1"/>
  <c r="G29"/>
  <c r="G13"/>
  <c r="G7"/>
  <c r="G39"/>
  <c r="E10" i="12"/>
  <c r="G10" s="1"/>
  <c r="G9"/>
  <c r="G14" i="2" s="1"/>
  <c r="G9" i="8"/>
  <c r="E10"/>
  <c r="G10" s="1"/>
  <c r="F10" i="6"/>
  <c r="G10" s="1"/>
  <c r="G9"/>
  <c r="E37" i="2"/>
  <c r="G9" i="23"/>
  <c r="F34" i="2"/>
  <c r="G9" i="21"/>
  <c r="F10" i="10"/>
  <c r="G10" s="1"/>
  <c r="G9"/>
  <c r="G9" i="5"/>
  <c r="D40" i="3"/>
  <c r="G9" i="2" l="1"/>
  <c r="G34"/>
  <c r="G12"/>
  <c r="G10"/>
  <c r="G37"/>
  <c r="E41"/>
  <c r="E40" i="3"/>
  <c r="F10" i="20"/>
  <c r="G10" s="1"/>
  <c r="G9"/>
  <c r="F32" i="2"/>
  <c r="F41" s="1"/>
  <c r="G32" l="1"/>
  <c r="F43"/>
  <c r="G40" i="3"/>
  <c r="E43" i="2"/>
  <c r="E10" i="16"/>
  <c r="G10" s="1"/>
  <c r="G9"/>
  <c r="G23" i="2" l="1"/>
  <c r="G41" l="1"/>
  <c r="G43" s="1"/>
</calcChain>
</file>

<file path=xl/comments1.xml><?xml version="1.0" encoding="utf-8"?>
<comments xmlns="http://schemas.openxmlformats.org/spreadsheetml/2006/main">
  <authors>
    <author>sonam</author>
  </authors>
  <commentList>
    <comment ref="B56" authorId="0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sonam</author>
  </authors>
  <commentList>
    <comment ref="F23" authorId="0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spillover of receipt under 0045 as on 31.3.2013 worked out in the fund statement Rs 1120
.12 lakh</t>
        </r>
      </text>
    </comment>
  </commentList>
</comments>
</file>

<file path=xl/comments3.xml><?xml version="1.0" encoding="utf-8"?>
<comments xmlns="http://schemas.openxmlformats.org/spreadsheetml/2006/main">
  <authors>
    <author>BUDGET SECTION</author>
  </authors>
  <commentList>
    <comment ref="D30" authorId="0">
      <text>
        <r>
          <rPr>
            <b/>
            <sz val="8"/>
            <color indexed="81"/>
            <rFont val="Tahoma"/>
            <family val="2"/>
          </rPr>
          <t>BUDGET SECTION:
dif of 3….should be 145933</t>
        </r>
      </text>
    </comment>
    <comment ref="E30" authorId="0">
      <text>
        <r>
          <rPr>
            <b/>
            <sz val="8"/>
            <color indexed="81"/>
            <rFont val="Tahoma"/>
            <family val="2"/>
          </rPr>
          <t>BUDGET SECTION:
dif of 3….should be 145933</t>
        </r>
      </text>
    </comment>
    <comment ref="F30" authorId="0">
      <text>
        <r>
          <rPr>
            <b/>
            <sz val="8"/>
            <color indexed="81"/>
            <rFont val="Tahoma"/>
            <family val="2"/>
          </rPr>
          <t>BUDGET SECTION:
dif of 3….should be 145933</t>
        </r>
      </text>
    </comment>
    <comment ref="G30" authorId="0">
      <text>
        <r>
          <rPr>
            <b/>
            <sz val="8"/>
            <color indexed="81"/>
            <rFont val="Tahoma"/>
            <family val="2"/>
          </rPr>
          <t>BUDGET SECTION:
dif of 3….should be 145933</t>
        </r>
      </text>
    </comment>
  </commentList>
</comments>
</file>

<file path=xl/comments4.xml><?xml version="1.0" encoding="utf-8"?>
<comments xmlns="http://schemas.openxmlformats.org/spreadsheetml/2006/main">
  <authors>
    <author>sonam</author>
  </authors>
  <commentList>
    <comment ref="E36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HCM's 42 days and Jhakridhunga - 1crore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E90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drda</t>
        </r>
      </text>
    </comment>
  </commentList>
</comments>
</file>

<file path=xl/comments6.xml><?xml version="1.0" encoding="utf-8"?>
<comments xmlns="http://schemas.openxmlformats.org/spreadsheetml/2006/main">
  <authors>
    <author>P.DIRECTOR FCD</author>
  </authors>
  <commentList>
    <comment ref="G20" authorId="0">
      <text>
        <r>
          <rPr>
            <b/>
            <sz val="8"/>
            <color indexed="81"/>
            <rFont val="Tahoma"/>
            <family val="2"/>
          </rPr>
          <t>P.DIRECTOR FCD:</t>
        </r>
        <r>
          <rPr>
            <sz val="8"/>
            <color indexed="81"/>
            <rFont val="Tahoma"/>
            <family val="2"/>
          </rPr>
          <t xml:space="preserve">
additional Rs 50 lakh for purchase of HSD</t>
        </r>
      </text>
    </comment>
  </commentList>
</comments>
</file>

<file path=xl/sharedStrings.xml><?xml version="1.0" encoding="utf-8"?>
<sst xmlns="http://schemas.openxmlformats.org/spreadsheetml/2006/main" count="2505" uniqueCount="687">
  <si>
    <t>Extension and Farmers' Training</t>
  </si>
  <si>
    <t>DEMAND NO. 11</t>
  </si>
  <si>
    <t>70.45.79</t>
  </si>
  <si>
    <t>Construction of 12 Room School Building cum Multi-Purpose Hall at Tadong Secondary School (SPA)</t>
  </si>
  <si>
    <t>Page
 No.</t>
  </si>
  <si>
    <t>ii)</t>
  </si>
  <si>
    <t>iii)</t>
  </si>
  <si>
    <t>iv)</t>
  </si>
  <si>
    <t>v)</t>
  </si>
  <si>
    <t>vi)</t>
  </si>
  <si>
    <t>vii)</t>
  </si>
  <si>
    <t>ix)</t>
  </si>
  <si>
    <t>x)</t>
  </si>
  <si>
    <t>xi)</t>
  </si>
  <si>
    <t>xii)</t>
  </si>
  <si>
    <t>xiv)</t>
  </si>
  <si>
    <t>xv)</t>
  </si>
  <si>
    <t>xvi)</t>
  </si>
  <si>
    <t>Total   - "A"</t>
  </si>
  <si>
    <t>B</t>
  </si>
  <si>
    <t xml:space="preserve">CAPITAL SECTION </t>
  </si>
  <si>
    <t>Total  - "B"</t>
  </si>
  <si>
    <t>GRAND TOTAL - (A+B)</t>
  </si>
  <si>
    <t>Major Works</t>
  </si>
  <si>
    <t>Sl. No.</t>
  </si>
  <si>
    <t>Dem. No.</t>
  </si>
  <si>
    <t>Department to which the Demand/ Appropriation Relates</t>
  </si>
  <si>
    <t>Revenue</t>
  </si>
  <si>
    <t>Capital</t>
  </si>
  <si>
    <t>DEVELOPMENT PLANNING, ECONOMIC REFORMS AND NORTH EASTERN COUNCIL AFFAIRS</t>
  </si>
  <si>
    <t>REVENUE</t>
  </si>
  <si>
    <t>CAPITAL</t>
  </si>
  <si>
    <t>I.</t>
  </si>
  <si>
    <t>Original Grant</t>
  </si>
  <si>
    <t>II.</t>
  </si>
  <si>
    <t>Supplementary estimate</t>
  </si>
  <si>
    <t>Capital Outlay on Other Rural Development Programme</t>
  </si>
  <si>
    <t>Panchayati Raj</t>
  </si>
  <si>
    <t>DEMAND NO. 29</t>
  </si>
  <si>
    <t>00.00.71</t>
  </si>
  <si>
    <t>CAPITAL SECTION</t>
  </si>
  <si>
    <t xml:space="preserve">     The net outgo will be funded through the following sources   :-</t>
  </si>
  <si>
    <t>East District</t>
  </si>
  <si>
    <t>West District</t>
  </si>
  <si>
    <t>North District</t>
  </si>
  <si>
    <t>South District</t>
  </si>
  <si>
    <t>Establishment</t>
  </si>
  <si>
    <t>60.00.13</t>
  </si>
  <si>
    <t>Other Expenditure</t>
  </si>
  <si>
    <t>DEMAND NO. 35</t>
  </si>
  <si>
    <t>RURAL MANAGEMENT AND DEVELOPMENT</t>
  </si>
  <si>
    <t>IRRIGATION AND FLOOD CONTROL</t>
  </si>
  <si>
    <t>Elementary Education</t>
  </si>
  <si>
    <t>Secondary Education</t>
  </si>
  <si>
    <t>(Original plus 1st Supplementary)</t>
  </si>
  <si>
    <t>III.</t>
  </si>
  <si>
    <t>Sub-Head under which this Supplementary Grant will be accounted for :-</t>
  </si>
  <si>
    <t>Major/Sub-Major/Minor/Sub/Detailed Heads</t>
  </si>
  <si>
    <t>61.85.53</t>
  </si>
  <si>
    <t>Census Survey and Statistics</t>
  </si>
  <si>
    <t>Surveys and Statistics</t>
  </si>
  <si>
    <t>Capital Outlay on Tourism</t>
  </si>
  <si>
    <t>DEMAND NO. 39</t>
  </si>
  <si>
    <t>SPORTS AND YOUTH AFFAIRS</t>
  </si>
  <si>
    <t>NON-PLAN</t>
  </si>
  <si>
    <t>ANIMAL HUSBANDRY, LIVESTOCK, FISHERIES AND VETERINARY SERVICES</t>
  </si>
  <si>
    <t>Capital Outlay on Roads &amp; Bridges</t>
  </si>
  <si>
    <t>A</t>
  </si>
  <si>
    <t>i)</t>
  </si>
  <si>
    <t>Minor Irrigation</t>
  </si>
  <si>
    <t>Grant from the 13th Finance Commission</t>
  </si>
  <si>
    <t>Food,Civil Supplies &amp; Consumer Affairs</t>
  </si>
  <si>
    <r>
      <t>(</t>
    </r>
    <r>
      <rPr>
        <i/>
        <sz val="10.5"/>
        <rFont val="Rupee Foradian"/>
        <family val="2"/>
      </rPr>
      <t>`</t>
    </r>
    <r>
      <rPr>
        <i/>
        <sz val="10.5"/>
        <rFont val="Times New Roman"/>
        <family val="1"/>
      </rPr>
      <t xml:space="preserve"> in thousand)</t>
    </r>
  </si>
  <si>
    <t>Food, Civil  Supplies &amp; Consumer Affairs</t>
  </si>
  <si>
    <t>Water Security and Public Health 
Engineering</t>
  </si>
  <si>
    <t>Finance, Revenue and Expenditure</t>
  </si>
  <si>
    <r>
      <t>(</t>
    </r>
    <r>
      <rPr>
        <b/>
        <i/>
        <sz val="11"/>
        <rFont val="Rupee Foradian"/>
        <family val="2"/>
      </rPr>
      <t>`</t>
    </r>
    <r>
      <rPr>
        <b/>
        <i/>
        <sz val="11"/>
        <rFont val="Times New Roman"/>
        <family val="1"/>
      </rPr>
      <t xml:space="preserve"> in lakh)</t>
    </r>
  </si>
  <si>
    <t>Economic Advice and Statistics</t>
  </si>
  <si>
    <t>Tourist Destination Projects</t>
  </si>
  <si>
    <t>Direction &amp; Administration</t>
  </si>
  <si>
    <t>DEMAND NO. 22</t>
  </si>
  <si>
    <t>LAND REVENUE AND DISASTER MANAGEMENT</t>
  </si>
  <si>
    <t>Food, Storage and Warehousing</t>
  </si>
  <si>
    <t>Food</t>
  </si>
  <si>
    <t>61</t>
  </si>
  <si>
    <t>DEMAND NO. 10</t>
  </si>
  <si>
    <t>Capital Outlay on Education, Sports, Art  and Culture</t>
  </si>
  <si>
    <t>Buildings</t>
  </si>
  <si>
    <t>Transmission &amp; Distribution</t>
  </si>
  <si>
    <t>Capital Outlay on Food, Storage &amp; Warehousing</t>
  </si>
  <si>
    <t>DEMAND NO. 7</t>
  </si>
  <si>
    <t>HUMAN RESOURCE DEVELOPMENT</t>
  </si>
  <si>
    <t>General Education</t>
  </si>
  <si>
    <t>General</t>
  </si>
  <si>
    <t>03</t>
  </si>
  <si>
    <t>Construction</t>
  </si>
  <si>
    <t>61.00.31</t>
  </si>
  <si>
    <t xml:space="preserve">Sl. No. </t>
  </si>
  <si>
    <t>Dem. No</t>
  </si>
  <si>
    <t>Commerce and Industries</t>
  </si>
  <si>
    <t>Development Planning, Economic Reforms and North Eastern Council Affairs</t>
  </si>
  <si>
    <t>Roads &amp; Bridges</t>
  </si>
  <si>
    <t>Rural Management and  Development</t>
  </si>
  <si>
    <t>Social  Justice, Empowerment and Welfare</t>
  </si>
  <si>
    <t>DEMAND  NO. 1</t>
  </si>
  <si>
    <t>FOOD SECURITY AND AGRICULTURE DEVELOPMENT</t>
  </si>
  <si>
    <t>Crop Husbandry</t>
  </si>
  <si>
    <t>Total</t>
  </si>
  <si>
    <t>Voted</t>
  </si>
  <si>
    <t>PLAN</t>
  </si>
  <si>
    <t>Non-Plan</t>
  </si>
  <si>
    <t>REVENUE SECTION</t>
  </si>
  <si>
    <t>M.H.</t>
  </si>
  <si>
    <t>Direction and Administration</t>
  </si>
  <si>
    <t>Agriculture Department</t>
  </si>
  <si>
    <t>Head Office Establishment</t>
  </si>
  <si>
    <t>Salaries</t>
  </si>
  <si>
    <t>Travel Expenses</t>
  </si>
  <si>
    <t>Department to which the Demand/Appropriation Relates</t>
  </si>
  <si>
    <t>State Plan</t>
  </si>
  <si>
    <t>C.S.S</t>
  </si>
  <si>
    <t>Animal Husbandry, Livestock, Fisheries and Veterinary Services</t>
  </si>
  <si>
    <t>Building &amp; Housing</t>
  </si>
  <si>
    <t>FOREST, ENVIRONMENT AND WILDLIFE MANAGEMENT</t>
  </si>
  <si>
    <t>BUILDING AND HOUSING</t>
  </si>
  <si>
    <t>DEMAND NO. 38</t>
  </si>
  <si>
    <t>SOCIAL JUSTICE, EMPOWERMENT AND WELFARE</t>
  </si>
  <si>
    <t>Welfare of Scheduled Caste, Scheduled Tribes &amp;  Other Backward Classes</t>
  </si>
  <si>
    <t>Welfare of Scheduled Tribes</t>
  </si>
  <si>
    <t>Education</t>
  </si>
  <si>
    <t>Educational Support</t>
  </si>
  <si>
    <t xml:space="preserve">                     The  Department/function-wise details of the additional requirements are as under :-</t>
  </si>
  <si>
    <t>DEMAND NO. 33</t>
  </si>
  <si>
    <t>WATER SECURITY AND PUBLIC HEALTH ENGINEERING</t>
  </si>
  <si>
    <t>Capital Outlay on Water Supply &amp; 
Sanitation</t>
  </si>
  <si>
    <t>Water Supply</t>
  </si>
  <si>
    <t>Water Security and Public Health Engineering</t>
  </si>
  <si>
    <t>Motor Vehicles</t>
  </si>
  <si>
    <t>61.00.51</t>
  </si>
  <si>
    <t>MS</t>
  </si>
  <si>
    <t>MSS</t>
  </si>
  <si>
    <t>DS</t>
  </si>
  <si>
    <t xml:space="preserve">% </t>
  </si>
  <si>
    <t>Disc %</t>
  </si>
  <si>
    <t>Secretariat</t>
  </si>
  <si>
    <t>Charged</t>
  </si>
  <si>
    <t>Capital Outlay on Power Projects</t>
  </si>
  <si>
    <t>Village &amp; Small Industries</t>
  </si>
  <si>
    <t>Road Works</t>
  </si>
  <si>
    <t>DEMAND NO. 13</t>
  </si>
  <si>
    <t>HEALTH CARE, HUMAN SERVICES AND FAMILY WELFARE</t>
  </si>
  <si>
    <t>Medical and Public Health</t>
  </si>
  <si>
    <t>Urban Health Services - Allopathy</t>
  </si>
  <si>
    <t>Training</t>
  </si>
  <si>
    <t>DEMAND NO. 19</t>
  </si>
  <si>
    <t>DEMAND NO. 31</t>
  </si>
  <si>
    <t>ENERGY AND POWER</t>
  </si>
  <si>
    <t>Building and Housing</t>
  </si>
  <si>
    <t>INTRODUCTORY REMARKS</t>
  </si>
  <si>
    <r>
      <t>(</t>
    </r>
    <r>
      <rPr>
        <i/>
        <sz val="11"/>
        <rFont val="Rupee Foradian"/>
        <family val="2"/>
      </rPr>
      <t>`</t>
    </r>
    <r>
      <rPr>
        <i/>
        <sz val="11"/>
        <rFont val="Times New Roman"/>
        <family val="1"/>
      </rPr>
      <t xml:space="preserve"> in lakh)</t>
    </r>
  </si>
  <si>
    <t>Food Security &amp; Agriculture Development</t>
  </si>
  <si>
    <t xml:space="preserve">REVENUE SECTION </t>
  </si>
  <si>
    <t>a)</t>
  </si>
  <si>
    <t>b)</t>
  </si>
  <si>
    <t>c)</t>
  </si>
  <si>
    <t>d)</t>
  </si>
  <si>
    <t>Unspent balances of Special Plan Assistance/Additional Central Assistance</t>
  </si>
  <si>
    <t>DEMAND NO. 34</t>
  </si>
  <si>
    <t>ROADS AND BRIDGES</t>
  </si>
  <si>
    <t>DEMAND NO. 16</t>
  </si>
  <si>
    <t>COMMERCE AND INDUSTRIES</t>
  </si>
  <si>
    <t>Sports &amp; Youth Services</t>
  </si>
  <si>
    <t>A- Gross Total :-</t>
  </si>
  <si>
    <t>B-Deduct Recoveries</t>
  </si>
  <si>
    <t xml:space="preserve">    Total (A-B)</t>
  </si>
  <si>
    <t xml:space="preserve">A- Gross Total </t>
  </si>
  <si>
    <t>B- Deduct Recoveries</t>
  </si>
  <si>
    <t xml:space="preserve">     Total ( A-B)</t>
  </si>
  <si>
    <t>DEMAND NO. 12</t>
  </si>
  <si>
    <t>Tourist Infrastructure</t>
  </si>
  <si>
    <t>DEMAND NO. 40</t>
  </si>
  <si>
    <t>TOURISM AND CIVIL AVIATION</t>
  </si>
  <si>
    <t>Tourist Centre</t>
  </si>
  <si>
    <t>Development Projects</t>
  </si>
  <si>
    <t>Human Resource Development</t>
  </si>
  <si>
    <t>-</t>
  </si>
  <si>
    <t>OF</t>
  </si>
  <si>
    <t>CONTENTS AND SUMMARY</t>
  </si>
  <si>
    <r>
      <t>(</t>
    </r>
    <r>
      <rPr>
        <i/>
        <sz val="10"/>
        <rFont val="Rupee Foradian"/>
        <family val="2"/>
      </rPr>
      <t>`</t>
    </r>
    <r>
      <rPr>
        <i/>
        <sz val="10"/>
        <rFont val="Times New Roman"/>
        <family val="1"/>
      </rPr>
      <t xml:space="preserve"> in thousand)</t>
    </r>
  </si>
  <si>
    <t>District &amp; Other Roads</t>
  </si>
  <si>
    <t>Office Expenses</t>
  </si>
  <si>
    <t>Other Charges</t>
  </si>
  <si>
    <t>of the amount now required</t>
  </si>
  <si>
    <t>Establishment of Agency for Reporting Agriculture Statistics (100%CSS)</t>
  </si>
  <si>
    <t>Rural Development Department</t>
  </si>
  <si>
    <t>TOTAL</t>
  </si>
  <si>
    <t>DEMAND NO. 2</t>
  </si>
  <si>
    <t>Other Taxes and Duties on Commodities 
&amp; Services</t>
  </si>
  <si>
    <t>Transfer to Reserve Funds/Deposit Accounts</t>
  </si>
  <si>
    <t>Transfer to the Sikkim Transport Infrastructure Development Fund</t>
  </si>
  <si>
    <t>60.64.13</t>
  </si>
  <si>
    <t>DEMAND NO. 28</t>
  </si>
  <si>
    <t>PERSONNEL,ADMINISTRATIVE REFORMS, TRAINING, PUBLIC GRIEVANCES, CAREER OPTIONS AND EMPLOYMENT ,SKILL DEVELOPMENT AND CHIEF MINISTER'S SELF EMPLOYMENT SCHEMES</t>
  </si>
  <si>
    <t xml:space="preserve">NON-PLAN </t>
  </si>
  <si>
    <t>DEMAND NO. 3</t>
  </si>
  <si>
    <t>60.45.13</t>
  </si>
  <si>
    <t>Tourism and Civil Aviation</t>
  </si>
  <si>
    <t>Rationalisation of Minor Irrigation 
Statistics (100% CSS)</t>
  </si>
  <si>
    <t>Schemes under Non-Lapsable Pool of Central Resources (NLCPR)</t>
  </si>
  <si>
    <t>Schemes Funded under Sikkim Transport Infrastructure Development Fund</t>
  </si>
  <si>
    <t>Education, Sports, Art and Culture</t>
  </si>
  <si>
    <t>DEMAND NO. 21</t>
  </si>
  <si>
    <t>LABOUR</t>
  </si>
  <si>
    <t>Labour</t>
  </si>
  <si>
    <t>Other Administrative Services</t>
  </si>
  <si>
    <t>01.44.51</t>
  </si>
  <si>
    <t>60.00.01</t>
  </si>
  <si>
    <t>Plant Protection</t>
  </si>
  <si>
    <t>National Mission on Sustainable Agriculture</t>
  </si>
  <si>
    <t>National Mission on Sustainable 
Agriculture</t>
  </si>
  <si>
    <t>03.00.83</t>
  </si>
  <si>
    <t>Soil Health Management (100 % CSS )</t>
  </si>
  <si>
    <t>National Mission on Agriculture Extension and Technology</t>
  </si>
  <si>
    <t>05.00.87</t>
  </si>
  <si>
    <t>60.00.11</t>
  </si>
  <si>
    <t>Others</t>
  </si>
  <si>
    <t>Storage and Warehousing</t>
  </si>
  <si>
    <t>Rural Godown Programmes</t>
  </si>
  <si>
    <t>00.44</t>
  </si>
  <si>
    <t>National Livestock Health and Disease Control Programme</t>
  </si>
  <si>
    <t>07.00.81</t>
  </si>
  <si>
    <t>61.44.13</t>
  </si>
  <si>
    <t>Dairy Development</t>
  </si>
  <si>
    <t>Dairy Development Projects</t>
  </si>
  <si>
    <t>62.00.01</t>
  </si>
  <si>
    <t>62.00.11</t>
  </si>
  <si>
    <t>62.00.13</t>
  </si>
  <si>
    <t>63.00.01</t>
  </si>
  <si>
    <t>63.00.11</t>
  </si>
  <si>
    <t>63.00.13</t>
  </si>
  <si>
    <t>Capital Outlay on  Animal Husbandry</t>
  </si>
  <si>
    <t>Veterinary Services and Animal Health</t>
  </si>
  <si>
    <t>Strengthening of existing Veterinary Hospitals and Dispensaries (SEVHD) (90% CSS)</t>
  </si>
  <si>
    <t>00.44.81</t>
  </si>
  <si>
    <t>Capital Outlay on Animal Husbandry</t>
  </si>
  <si>
    <t>See page 1 of Vol I of the Demand for Grants for 2014-15</t>
  </si>
  <si>
    <t>Public Works</t>
  </si>
  <si>
    <t>Chief Engineer (Buildings) 
Establishment</t>
  </si>
  <si>
    <t>Head Quarter Establishment</t>
  </si>
  <si>
    <t>60.00.72</t>
  </si>
  <si>
    <t>61.00.50</t>
  </si>
  <si>
    <t>60.00.31</t>
  </si>
  <si>
    <t>60.00.50</t>
  </si>
  <si>
    <t>65.00.50</t>
  </si>
  <si>
    <t>00.00.72</t>
  </si>
  <si>
    <t>65.00.11</t>
  </si>
  <si>
    <t>65.00.13</t>
  </si>
  <si>
    <t>60.00.51</t>
  </si>
  <si>
    <t>70.45.86</t>
  </si>
  <si>
    <t>Construction of DIET Building at Burtuk, 
East Sikkim</t>
  </si>
  <si>
    <t>70.48.76</t>
  </si>
  <si>
    <t>Upgradation of Infrastructure at VC Ganju Lama SS School at Rabong (SPA)</t>
  </si>
  <si>
    <t>Secretariat - General Services</t>
  </si>
  <si>
    <t>Civil</t>
  </si>
  <si>
    <t>Pensionary Charges</t>
  </si>
  <si>
    <t>60.00.04</t>
  </si>
  <si>
    <t>Welfare of Scheduled Caste</t>
  </si>
  <si>
    <t>Addl. Storage Facilities for Essential Commodities (State Specific Grant under 13th Finance Commission)</t>
  </si>
  <si>
    <t>60.72.53</t>
  </si>
  <si>
    <t>Other Taxes and Duties on Commodities and Services</t>
  </si>
  <si>
    <t>Transfer to Reserve Fund/ Deposit Accounts</t>
  </si>
  <si>
    <t>00.44.82</t>
  </si>
  <si>
    <t>Mukhya Mantri Jeevan Raksha Kosh</t>
  </si>
  <si>
    <t>Scholarship and Stipend</t>
  </si>
  <si>
    <t>Capital Outlay on Medical and Public 
Health</t>
  </si>
  <si>
    <t>Urban Health Services</t>
  </si>
  <si>
    <t>Hospitals and Dispensaries</t>
  </si>
  <si>
    <t>60.00.81</t>
  </si>
  <si>
    <t>Construction of Annex Block for Super Speciality Hospital at  Sochyagang (NLCPR)</t>
  </si>
  <si>
    <t>Capital Outlay on Medical &amp; Public 
Health</t>
  </si>
  <si>
    <t>DEMAND NO. 14</t>
  </si>
  <si>
    <t>HOME</t>
  </si>
  <si>
    <t>Administration of Justice</t>
  </si>
  <si>
    <t>Jails</t>
  </si>
  <si>
    <t>State Jail, Rongnek</t>
  </si>
  <si>
    <t>DEMAND NO. 15</t>
  </si>
  <si>
    <t>HORTICULTURE AND CASH CROPS DEVELOPMENT</t>
  </si>
  <si>
    <t xml:space="preserve">Salaries </t>
  </si>
  <si>
    <t>Horticulture and Vegetable Crops</t>
  </si>
  <si>
    <t>Directorate of Small Scale Industries</t>
  </si>
  <si>
    <t>Industries</t>
  </si>
  <si>
    <t>00.00.73</t>
  </si>
  <si>
    <t>DEMAND NO. 18</t>
  </si>
  <si>
    <t>INFORMATION TECHNOLOGY</t>
  </si>
  <si>
    <t>Telecommunication and Electronic 
Industries</t>
  </si>
  <si>
    <t>Information Technology  Department</t>
  </si>
  <si>
    <t>19.00.31</t>
  </si>
  <si>
    <t>Grants-in-Aid to CCCT/Centre for 
Research and Training in Informatics</t>
  </si>
  <si>
    <t>19.00.72</t>
  </si>
  <si>
    <t>Software Development Component</t>
  </si>
  <si>
    <t>19.00.75</t>
  </si>
  <si>
    <t>State Wide Area Network (SWAN)</t>
  </si>
  <si>
    <t>19.00.77</t>
  </si>
  <si>
    <t>CMO ICT Programme</t>
  </si>
  <si>
    <t>Information Technology</t>
  </si>
  <si>
    <t>JUDICIARY</t>
  </si>
  <si>
    <t>DEMAND NO. 20</t>
  </si>
  <si>
    <t>High Courts (Charged)</t>
  </si>
  <si>
    <t>Civil and Session Courts</t>
  </si>
  <si>
    <t>District and Session Court, West and South</t>
  </si>
  <si>
    <t>Civil Court, Gyalshing</t>
  </si>
  <si>
    <t>Civil Court, Mangan</t>
  </si>
  <si>
    <t>Pensions and Other Retirement Benefits</t>
  </si>
  <si>
    <t>Labour and Employment</t>
  </si>
  <si>
    <t>Land Reforms</t>
  </si>
  <si>
    <t>Land Bank Schemes</t>
  </si>
  <si>
    <t>Purchase of Land</t>
  </si>
  <si>
    <t>DEMAND NO. 23</t>
  </si>
  <si>
    <t>LAW</t>
  </si>
  <si>
    <t>Law Department</t>
  </si>
  <si>
    <t>Law Commission</t>
  </si>
  <si>
    <t>24.61.13</t>
  </si>
  <si>
    <t>DEMAND NO. 24</t>
  </si>
  <si>
    <t>LEGISLATURE</t>
  </si>
  <si>
    <t>Parliament/State/Union Territory Legislatures</t>
  </si>
  <si>
    <t>State/Union Territory Legislatures</t>
  </si>
  <si>
    <t>Legislative Assembly</t>
  </si>
  <si>
    <t>Speaker and Deputy Speaker (Charged)</t>
  </si>
  <si>
    <t>Legislative Secretariat</t>
  </si>
  <si>
    <t>Pensions to Legislators</t>
  </si>
  <si>
    <t>Ex-Members of State Legislature</t>
  </si>
  <si>
    <t>DEMAND NO. 27</t>
  </si>
  <si>
    <t>PARLIAMENTARY  AFFAIRS</t>
  </si>
  <si>
    <t>Parliamentary Affairs Department</t>
  </si>
  <si>
    <t>28.00.13</t>
  </si>
  <si>
    <t>Scheme Financed by Department of Personnel, Govt of India (100% CSS)</t>
  </si>
  <si>
    <t>Intensive Training Programme-Training for All (100 % CSS)</t>
  </si>
  <si>
    <t>Skill Development Mission</t>
  </si>
  <si>
    <t>29.00.81</t>
  </si>
  <si>
    <t>29.00.83</t>
  </si>
  <si>
    <t>DEMAND NO. 30</t>
  </si>
  <si>
    <t>Police</t>
  </si>
  <si>
    <t>Director General of Police</t>
  </si>
  <si>
    <t>POLICE</t>
  </si>
  <si>
    <t>Remodelling of Electrical Installation including System Improvement Works at Rhenock Bazar and adjoining areas in East Sikkim (NLCPR)</t>
  </si>
  <si>
    <t>46.84.53</t>
  </si>
  <si>
    <t>Water Supply &amp; Sanitation</t>
  </si>
  <si>
    <t>P.H.E. Department</t>
  </si>
  <si>
    <t>34.44.13</t>
  </si>
  <si>
    <t>Rural Water Supply</t>
  </si>
  <si>
    <t>Roads and Bridges Department</t>
  </si>
  <si>
    <t>35.44.50</t>
  </si>
  <si>
    <t>Other Rural Development Programme</t>
  </si>
  <si>
    <t>Other Rural Development 
Programme</t>
  </si>
  <si>
    <t>Capital Outlay on Water Supply &amp; Sanitation</t>
  </si>
  <si>
    <t>National Rural Drinking Water Programme (NRDWP)</t>
  </si>
  <si>
    <t>36.46.72</t>
  </si>
  <si>
    <t>Construction of Brindavan with Gowsala at Dentam</t>
  </si>
  <si>
    <t>DEMAND NO. 37</t>
  </si>
  <si>
    <t>SIKKIM NATIONALISED TRANSPORT</t>
  </si>
  <si>
    <t>Road Transport</t>
  </si>
  <si>
    <t>Sikkim Nationalised Transport</t>
  </si>
  <si>
    <t>Operation</t>
  </si>
  <si>
    <t>61.00.81</t>
  </si>
  <si>
    <t>Upgradation of Merit of SC Student 
(100% CSS)</t>
  </si>
  <si>
    <t>Welfare of Scheduled Castes</t>
  </si>
  <si>
    <t>Umbrella Scheme for Education of ST 
Student</t>
  </si>
  <si>
    <t>51.00.81</t>
  </si>
  <si>
    <t>Grant-in-Aid under the Scheme of upgra-
dation of Merit of ST Students (100% CSS)</t>
  </si>
  <si>
    <t>Welfare of Backward Classes</t>
  </si>
  <si>
    <t>Scheme for Development of OBC and DNT and Semi nomadic tribes</t>
  </si>
  <si>
    <t xml:space="preserve">Multi Sectoral Development Programme for Minority </t>
  </si>
  <si>
    <t>32.70.34</t>
  </si>
  <si>
    <t>Welfare of Scheduled Caste, Scheduled Tribes &amp; Other Backward Classes</t>
  </si>
  <si>
    <t>Nutrition</t>
  </si>
  <si>
    <t>Distribution of Nutritious Food and 
Beverages</t>
  </si>
  <si>
    <t>Special Nutritions Programmes 
(Central Share)</t>
  </si>
  <si>
    <t>Capital Outlay on Urban Development</t>
  </si>
  <si>
    <t>Integrated Development of Small and Medium Towns</t>
  </si>
  <si>
    <t>Youth Welfare Programmes for Students</t>
  </si>
  <si>
    <t>National Service Scheme (NSS) 
(75:25% CSS)</t>
  </si>
  <si>
    <t>56.00.01</t>
  </si>
  <si>
    <t>56.00.71</t>
  </si>
  <si>
    <t>Regular Activities</t>
  </si>
  <si>
    <t>56.00.81</t>
  </si>
  <si>
    <t>Special Camps</t>
  </si>
  <si>
    <t>Sports and Games</t>
  </si>
  <si>
    <t>Development Activities</t>
  </si>
  <si>
    <t>Capital Outlay on Education, Sports, Art &amp; Culture</t>
  </si>
  <si>
    <t>Sports and Youth Services -Sports Stadia</t>
  </si>
  <si>
    <t>Sports Stadia</t>
  </si>
  <si>
    <t>Stadium,Gymnasium and Playgrounds</t>
  </si>
  <si>
    <t>61.00.93</t>
  </si>
  <si>
    <t>Construction of Soreng Stadium 
(SPA)</t>
  </si>
  <si>
    <t>Sports &amp; Stadia</t>
  </si>
  <si>
    <t xml:space="preserve">Infrastructure Development for Destinations and Circuits </t>
  </si>
  <si>
    <t>URBAN DEVELOPMENT &amp; HOUSING</t>
  </si>
  <si>
    <t>DEMAND NO. 41</t>
  </si>
  <si>
    <t>Development works (State Share)</t>
  </si>
  <si>
    <t>Implementation of Master Plan</t>
  </si>
  <si>
    <t>62.45.72</t>
  </si>
  <si>
    <t>Namnang Walkway and View Point(SPA)</t>
  </si>
  <si>
    <t>Jawarharlall Nehru National Urban Renewal Mission (JNNURM)</t>
  </si>
  <si>
    <t>65.44.78</t>
  </si>
  <si>
    <t>Jawarharlall Nehru National Urban Renewal Mission ( JNNURM)</t>
  </si>
  <si>
    <t>Projects/Schemes for the benefit of N.E. Region and Sikkim (90:10% CSS)</t>
  </si>
  <si>
    <t>Infrastructure Development and Allied Facilities at Jorethang</t>
  </si>
  <si>
    <t>78.90.53</t>
  </si>
  <si>
    <t>PUBLIC SERVICE COMMISSION</t>
  </si>
  <si>
    <t>Public Service Commission</t>
  </si>
  <si>
    <t>State Public Service Commission                         (Charged)</t>
  </si>
  <si>
    <t>State Public Service Commission
 (Charged)</t>
  </si>
  <si>
    <t>See page 13 of Vol I of the Demand for Grants for 2014-15</t>
  </si>
  <si>
    <t>See page  31 of Vol I of the Demand for Grants for 2014-15</t>
  </si>
  <si>
    <t>See page 74 of Vol I of the Demand for Grants for 2014-15</t>
  </si>
  <si>
    <t>See page 93 of Vol I of the Demand for Grants for 2014-15</t>
  </si>
  <si>
    <t>See page  1 of Vol II of the Demand for Grants for 2014-15</t>
  </si>
  <si>
    <t>See page  24 of Vol II of the Demand for Grants for 2014-15</t>
  </si>
  <si>
    <t>See page  48 of Vol II of the Demand for Grants for 2014-15</t>
  </si>
  <si>
    <t>See page 53 of Vol II of the Demand for Grants for 2014-15</t>
  </si>
  <si>
    <t>See page  60 of Vol II of the Demand for Grants for 2014-15</t>
  </si>
  <si>
    <t>See page 72 of Vol II of the Demand for Grants for 2014-15</t>
  </si>
  <si>
    <t>See page  80 of Vol II of the Demand for Grants for 2014-15</t>
  </si>
  <si>
    <t>See page  84 of Vol II of the Demand for Grants for 2014-15</t>
  </si>
  <si>
    <t>See page  88 of Vol II of the Demand for Grants for 2014-15</t>
  </si>
  <si>
    <t>See page  103 of Vol II of the Demand for Grants for 2014-15</t>
  </si>
  <si>
    <t>See page 105 of Vol II of the Demand for Grants for 2014-15</t>
  </si>
  <si>
    <t>See page 3 of Vol III of the Demand for Grants for 2014-15</t>
  </si>
  <si>
    <t>See page 4 of Vol III of the Demand for Grants for 2014-15</t>
  </si>
  <si>
    <t>See page 7 of Vol III of the Demand for Grants for 2014-15</t>
  </si>
  <si>
    <t>Conduct of Economic Census 
(100% CSS)</t>
  </si>
  <si>
    <t>See page12 of Vol III of the Demand for Grants for 2014-15</t>
  </si>
  <si>
    <t>See page 24 of Vol III  of the Demand for Grants for 2014-15</t>
  </si>
  <si>
    <t>See page 53 of Vol IV of the Demand for Grants for 2014-15</t>
  </si>
  <si>
    <t>See page 54 of Vol III of the Demand for Grants for 2014-15</t>
  </si>
  <si>
    <t>See page 71 of Vol III of the Demand for Grants for 2014-15</t>
  </si>
  <si>
    <t>See page 95 of Vol III of the Demand for Grants for 2014-15</t>
  </si>
  <si>
    <t>See page 1 of Vol IV of the Demand for Grants for 2014-15</t>
  </si>
  <si>
    <t>See page 28 of Vol IV of the Demand for Grants for 2014-15</t>
  </si>
  <si>
    <t>See page 33 of Vol IV of the Demand for Grants for 2014-15</t>
  </si>
  <si>
    <t>See page 56 of Vol IV of the Demand for Grants for 2014-15</t>
  </si>
  <si>
    <t>Transfer to Sikkim Ecology Fund</t>
  </si>
  <si>
    <t>Deduct amount met from Sikkim Transport</t>
  </si>
  <si>
    <t>Infrastructure Development Fund</t>
  </si>
  <si>
    <t>(a)</t>
  </si>
  <si>
    <t>The supplementary is required for:</t>
  </si>
  <si>
    <t>(b)</t>
  </si>
  <si>
    <t>(c)</t>
  </si>
  <si>
    <t>The Supplementary is required for :</t>
  </si>
  <si>
    <t>The Supplementary is required for:</t>
  </si>
  <si>
    <t>(d)</t>
  </si>
  <si>
    <t>Payment of Salaries</t>
  </si>
  <si>
    <t>Home</t>
  </si>
  <si>
    <t>Judiciary</t>
  </si>
  <si>
    <t>Legislature</t>
  </si>
  <si>
    <t>Parliamentary Affairs</t>
  </si>
  <si>
    <t>Urban Development and Housing</t>
  </si>
  <si>
    <t>Note: The above estimate does not include the recoveries shown below which are adjusted in accounts as reduction of expenditure by debit to 8235-General and Other Reserve funds, 200-Other Funds, 02-Sikkim Transport Infrastructure Development Fund:</t>
  </si>
  <si>
    <t>SUMMARY OF EXPENDITURE 2014-15</t>
  </si>
  <si>
    <t>FIRST SUPPLEMENTARY DEMANDS FOR GRANTS - 2014-15</t>
  </si>
  <si>
    <t>50.81.90</t>
  </si>
  <si>
    <t xml:space="preserve">Note: The above estimate does not include the recoveries shown below which are adjusted in account as reduction in expenditure by debit to 8235- General &amp; Other Reserve Funds, 200- Other Funds, Special Fund for Compensatory Afforestation and Ecology Fund and credit to </t>
  </si>
  <si>
    <t>*</t>
  </si>
  <si>
    <t>New Sub Head</t>
  </si>
  <si>
    <t>Payment of Forest Compensation for development of Skywalk for promotion of wildlife Tourism at  Bhaleydhunga met from Ecology Fund.</t>
  </si>
  <si>
    <t>50.82.83</t>
  </si>
  <si>
    <t>Transfer of the amount to Sikkim Transport Infrastructure Development Fund as provided in the Sikkim Transport Infrastructure Development Fund Act, 2004.</t>
  </si>
  <si>
    <t>Transfer of the amount  to the Fund as provided in the Sikkim Ecology Fund and  Environment Cess Act, 2005.</t>
  </si>
  <si>
    <t>The Supplementary is required for</t>
  </si>
  <si>
    <t xml:space="preserve">(a) </t>
  </si>
  <si>
    <t>Law</t>
  </si>
  <si>
    <t>Payment of liabilities</t>
  </si>
  <si>
    <t>Implementation of Centrally Sponsored Schemes</t>
  </si>
  <si>
    <t>Post- Matric Scholarship to students belonging to ST Community ( 100%CSS)</t>
  </si>
  <si>
    <t>51.76.34</t>
  </si>
  <si>
    <t>Implementation of Centrally Sponsored Schemes.</t>
  </si>
  <si>
    <t>06</t>
  </si>
  <si>
    <t>National Plan for Dairy Development</t>
  </si>
  <si>
    <t>06.00.85</t>
  </si>
  <si>
    <t>National Programme for Bovine Breeding and Dairy Development ( Central Share)</t>
  </si>
  <si>
    <t>Roads of Inter State or Economic Importance</t>
  </si>
  <si>
    <t>Carpeting and Upgradation of Various Roads</t>
  </si>
  <si>
    <t>viii)</t>
  </si>
  <si>
    <t>xiii)</t>
  </si>
  <si>
    <t>xvii)</t>
  </si>
  <si>
    <t>xviii)</t>
  </si>
  <si>
    <t>xix)</t>
  </si>
  <si>
    <t>xx)</t>
  </si>
  <si>
    <t>Replacement of one vehicle.</t>
  </si>
  <si>
    <t>See page 50 of Vol I of the Demand for Grants for 2014-15</t>
  </si>
  <si>
    <t>Construction of DIET building at Burtuk. Taking into account the savings available in the same section of the Grant, a token supplementary is sought.</t>
  </si>
  <si>
    <t>Procurement of one vehicle.</t>
  </si>
  <si>
    <t>Compensation awarded by Motor Accident Claims Tribunal (MACT ).</t>
  </si>
  <si>
    <t>40.00.81</t>
  </si>
  <si>
    <t xml:space="preserve"> National Rural Drinking Water Programme (NRDWP) Central Share</t>
  </si>
  <si>
    <t xml:space="preserve">Procurement of two vehicles. </t>
  </si>
  <si>
    <t>Total Net Outgo</t>
  </si>
  <si>
    <t>e)</t>
  </si>
  <si>
    <t>Land and house compensation for construction of Airport at Pakyong.</t>
  </si>
  <si>
    <t>Compensation awarded by  Motor Accident Claims Tribunal (MACT )  and reimbursement  fees for Post Graduate, Structural Engineering  course.</t>
  </si>
  <si>
    <t xml:space="preserve">Purchase of Ration, Medicines and Uniform of Prison inmates. </t>
  </si>
  <si>
    <t>Payment of Arbitrator's fee.</t>
  </si>
  <si>
    <t>Payment of annual maintenance contract  of computers and peripherals.</t>
  </si>
  <si>
    <t>Additional requirement of salaries.</t>
  </si>
  <si>
    <t>Payment of travel expenses of officers and Staff</t>
  </si>
  <si>
    <t>Purchase of Vehicle, Xerox machine, computers and printers.</t>
  </si>
  <si>
    <t>Balance payment on account of replacement of vehicles.</t>
  </si>
  <si>
    <t>Payment of enhanced pension arrears of former legislators.</t>
  </si>
  <si>
    <t>Payment of Pending liabilities.</t>
  </si>
  <si>
    <t>Payment of pending bills. This will not entail cash outgo as this would be adjusted through intersectoral adjustments within the Plan Outlay.</t>
  </si>
  <si>
    <t>Land/ House damage compensation in respect to construction of Airport at Pakyong (100 % CSS)</t>
  </si>
  <si>
    <t>Payment of travel expenses.</t>
  </si>
  <si>
    <t>Schemes under NLCPR</t>
  </si>
  <si>
    <t>82.44.72</t>
  </si>
  <si>
    <t>Improvement and upgradation of Ranipool Bazar ( NLCPR)</t>
  </si>
  <si>
    <t>Personnel,  Administrative Reforms and Training, Public Grievances, Career Options and Employment, Skill Development and Chief Minister's Self Employment Scheme</t>
  </si>
  <si>
    <t>Energy &amp; Power</t>
  </si>
  <si>
    <t>Capital Outlay on Consumer Industries</t>
  </si>
  <si>
    <t>58.00.53</t>
  </si>
  <si>
    <t>09</t>
  </si>
  <si>
    <t>09.00.53</t>
  </si>
  <si>
    <t>Assistance to States for Developing Export Infrastructure and Other Allied Activities Scheme( ASIDE)(100% CSS)</t>
  </si>
  <si>
    <t>Health Care, Human Services and Family Welfare</t>
  </si>
  <si>
    <t>50.82.84</t>
  </si>
  <si>
    <t>50.82.85</t>
  </si>
  <si>
    <t>50.82.86</t>
  </si>
  <si>
    <t>50.82.87</t>
  </si>
  <si>
    <t>50.82.88</t>
  </si>
  <si>
    <t>50.82.89</t>
  </si>
  <si>
    <t>50.82.90</t>
  </si>
  <si>
    <t>50.82.91</t>
  </si>
  <si>
    <t>Development of Tourist Infrastructure at Majhitar in South Sikkim</t>
  </si>
  <si>
    <t>Development of Tourist Destination at Mangley in South Sikkim</t>
  </si>
  <si>
    <t>Development of Tourist Destination at Pelling in West Sikkim</t>
  </si>
  <si>
    <t>Development of Tourist Destination at Lingdem hot spring, seven sister fall and Roksok in North Sikkim</t>
  </si>
  <si>
    <t>Development of Tourist Circuit along the Magley- Sripatam-Kingmoo Lingee-Makha in South Sikkim</t>
  </si>
  <si>
    <t>Development of Tourist Circuit along Chungthang-Lachung-Yumthang North Sikkim</t>
  </si>
  <si>
    <t>Implementation of schemes under Centrally Sponsored Schemes</t>
  </si>
  <si>
    <t>03.00.81</t>
  </si>
  <si>
    <t xml:space="preserve"> (a)</t>
  </si>
  <si>
    <t>Horticulture and Cash Crops Development</t>
  </si>
  <si>
    <t>Sports and Youth Affairs</t>
  </si>
  <si>
    <t>Irrigation &amp; Flood Control</t>
  </si>
  <si>
    <t>xxv)</t>
  </si>
  <si>
    <t>xxi)</t>
  </si>
  <si>
    <t>xxii)</t>
  </si>
  <si>
    <t>xxiii)</t>
  </si>
  <si>
    <t>xxiv)</t>
  </si>
  <si>
    <t>Construction of Annex Block for Super Speciality Hospital at  Sochyagang under  Non-Lapsable Pool of Central Resources.</t>
  </si>
  <si>
    <t>Improvement and upgradation of Ranipool Bazar under Non-Lapsable Pool of Central Resources.</t>
  </si>
  <si>
    <t>Non-Lapsable Pool of Central Resources ( NLCPR)</t>
  </si>
  <si>
    <t>North Eastern Council (NEC)</t>
  </si>
  <si>
    <t>Centrally Sponsored Schemes (CSS)</t>
  </si>
  <si>
    <t>Conducting various recruitment and promotion examinations</t>
  </si>
  <si>
    <t xml:space="preserve">Public Service Commission </t>
  </si>
  <si>
    <t>xxvi)</t>
  </si>
  <si>
    <t>65.00.96</t>
  </si>
  <si>
    <t>Organizing 5th North-East Fide Rating Chess Tournament (NEC)</t>
  </si>
  <si>
    <t>Implementation of schemes under Special Plan Assistance against spill over provision of the  previous years.</t>
  </si>
  <si>
    <t>Implementation of schemes under Special Plan Assistance against spill over provision of the previous years.</t>
  </si>
  <si>
    <t>New Sub head</t>
  </si>
  <si>
    <t>Estimated additional collection of Tax Revenue</t>
  </si>
  <si>
    <t>Special Programmes for Rural Development</t>
  </si>
  <si>
    <t>Integrated Rural Development Programme</t>
  </si>
  <si>
    <t>East district</t>
  </si>
  <si>
    <t>Gangtok  Gram Vikash Kendra</t>
  </si>
  <si>
    <t>45.74.13</t>
  </si>
  <si>
    <t>Regu  Gram Vikash Kendra</t>
  </si>
  <si>
    <t>45.75.13</t>
  </si>
  <si>
    <t>Khamdong  Gram Vikash Kendra</t>
  </si>
  <si>
    <t>45.77.13</t>
  </si>
  <si>
    <t>Ranka  Gram Vikash Kendra</t>
  </si>
  <si>
    <t>45.78.13</t>
  </si>
  <si>
    <t>Parakha  Gram Vikash Kendra</t>
  </si>
  <si>
    <t>45.80.13</t>
  </si>
  <si>
    <t>Martam  Gram Vikash Kendra</t>
  </si>
  <si>
    <t>45.81.13</t>
  </si>
  <si>
    <t>Gyalshing  Gram Vikash Kendra</t>
  </si>
  <si>
    <t>46.72.13</t>
  </si>
  <si>
    <t>Dentam  Gram Vikash Kendra</t>
  </si>
  <si>
    <t>46.73.13</t>
  </si>
  <si>
    <t>Kaluk  Gram Vikash Kendra</t>
  </si>
  <si>
    <t>46.74.13</t>
  </si>
  <si>
    <t>Kabi Tingda  Gram Vikash Kendra</t>
  </si>
  <si>
    <t>47.71.13</t>
  </si>
  <si>
    <t>Temi Tarku  Gram Vikash Kendra</t>
  </si>
  <si>
    <t>48.71.13</t>
  </si>
  <si>
    <t>Melli (Sumbuk) Gram Vikash Kendra</t>
  </si>
  <si>
    <t>48.72.13</t>
  </si>
  <si>
    <t>Yangang  Gram Vikash Kendra</t>
  </si>
  <si>
    <t>48.74.13</t>
  </si>
  <si>
    <t>Namchi  Gram Vikash Kendra</t>
  </si>
  <si>
    <t>48.75.13</t>
  </si>
  <si>
    <t>Jorethang  Gram Vikash Kendra</t>
  </si>
  <si>
    <t>48.77.13</t>
  </si>
  <si>
    <t>36.00.31</t>
  </si>
  <si>
    <t>Grants-in-aid to Sikkim Rural Development Agency (S.R.D.A. Administration)</t>
  </si>
  <si>
    <t>Sikkim Institute of Rural Development</t>
  </si>
  <si>
    <t>Grants -in-Aid to Sikkim Institute of Rural Development.</t>
  </si>
  <si>
    <t>Non-Conventional Sources of Energy</t>
  </si>
  <si>
    <t>New &amp; Renewable Sources of Energy</t>
  </si>
  <si>
    <t>Grants -in-Aid to SREDA</t>
  </si>
  <si>
    <t>36.45.75</t>
  </si>
  <si>
    <t>36.45.86</t>
  </si>
  <si>
    <t>Schemes under NABARD (State Share)</t>
  </si>
  <si>
    <t>36.45.87</t>
  </si>
  <si>
    <t>Village Water Supply Scheme (HCM's 
Tour)</t>
  </si>
  <si>
    <t>40.00.82</t>
  </si>
  <si>
    <t xml:space="preserve"> National Rural Drinking Water Programme (NRDWP) State Share</t>
  </si>
  <si>
    <t>36.45.73</t>
  </si>
  <si>
    <t>Rural Development</t>
  </si>
  <si>
    <t>00.48.74</t>
  </si>
  <si>
    <t>Construction of Kitam play ground</t>
  </si>
  <si>
    <t>Capital Outlay on Other Rural Development  Programme</t>
  </si>
  <si>
    <t>Construction of Bridges</t>
  </si>
  <si>
    <t>Land Compensation for PMGSY</t>
  </si>
  <si>
    <t>36.46.73</t>
  </si>
  <si>
    <t>36.47.73</t>
  </si>
  <si>
    <t>Ecology and Environment</t>
  </si>
  <si>
    <t>Environmental Research and Ecological Regeneration</t>
  </si>
  <si>
    <t>03.101</t>
  </si>
  <si>
    <t>Conservation Programmes</t>
  </si>
  <si>
    <t>Schemes Funded under Sikkim Ecology Fund</t>
  </si>
  <si>
    <t>Information and Technology</t>
  </si>
  <si>
    <t>xxvii)</t>
  </si>
  <si>
    <t>Land Revenue and Disaster Management</t>
  </si>
  <si>
    <t>xxviii)</t>
  </si>
  <si>
    <t>02.109</t>
  </si>
  <si>
    <t>Government Secondary Schools</t>
  </si>
  <si>
    <t>Establishment Expenses</t>
  </si>
  <si>
    <t>( c)</t>
  </si>
  <si>
    <t>(e)</t>
  </si>
  <si>
    <t>Construction of Brindavan with Gowsala at Dentam.  Taking into account the savings available in the same section of the Grant, a token supplementary is sought.</t>
  </si>
  <si>
    <t>Payment of wages. This will not entail cash outgo as this would be adjusted through intersectoral adjustments within the Plan Outlay.</t>
  </si>
  <si>
    <t>Release of grants for meeting salaries. This will not entail cash outgo as this would be adjusted through intersectoral adjustments within the Plan Outlay.</t>
  </si>
  <si>
    <t>Deduct amount met from Special Fund</t>
  </si>
  <si>
    <t>Implementation of Centrally Sponsored Schemes.  Taking into account the savings available in the same section of the Grant, a token supplementary is sought.</t>
  </si>
  <si>
    <t>Payment of fees of College Students in lieu of the fees waived .This will not entail cash outgo as this would be adjusted within same grant.</t>
  </si>
  <si>
    <t>Computerization of Food and Civil Supplies and Consumers Affairs 
Department (NEC)</t>
  </si>
  <si>
    <t>On Farm Water Management ( OFWM)
 ( Central Share)</t>
  </si>
  <si>
    <t>Accelerated Irrigation Benefit &amp; Flood Management Programme (AIBP) &amp; other water resources programmes</t>
  </si>
  <si>
    <t>Implementing schemes under Centrally Sponsored Schemes.</t>
  </si>
  <si>
    <t>Prematric Scholarship to Minority Students (75 % CSS)</t>
  </si>
  <si>
    <t>New Head</t>
  </si>
  <si>
    <t>xxix)</t>
  </si>
  <si>
    <t>Implementation of Schemes under Thirteenth Finance Commission.</t>
  </si>
  <si>
    <t>Implementation of Centrally Sponsored Scheme.</t>
  </si>
  <si>
    <t>Implementation of schemes under NEC towards Organizing 5th North-East Fide Rating Chess Tournament against the spill over provision of the previous years.</t>
  </si>
  <si>
    <t>Establishment charges and pertains to Central Share.</t>
  </si>
  <si>
    <t>Special Nutrition Programmes</t>
  </si>
  <si>
    <r>
      <t xml:space="preserve">Providing a sum of </t>
    </r>
    <r>
      <rPr>
        <sz val="10"/>
        <rFont val="Rupee Foradian"/>
        <family val="2"/>
      </rPr>
      <t>`</t>
    </r>
    <r>
      <rPr>
        <sz val="10"/>
        <rFont val="Times New Roman"/>
        <family val="1"/>
      </rPr>
      <t xml:space="preserve"> 50 lakh as revolving fund for treatment of serious patients at New Delhi and this amount would be drawn and transferred to the Pr. Resident Commissioner, New Delhi.</t>
    </r>
  </si>
  <si>
    <t>See page  70 of Vol II of the Demand for Grants for 2014-15</t>
  </si>
  <si>
    <t>Distribution of land to the landless under Sikkim Sukumbasi Welfare Scheme.</t>
  </si>
  <si>
    <t>Preservation and conservation of rare and indigenous bird species of Sikkim and landslide stabilisation near Mangan.</t>
  </si>
  <si>
    <t>National Mission on Food Processing                          ( 90%CSS)</t>
  </si>
  <si>
    <t>National Mission on Food Processing                                          ( 90%CSS)</t>
  </si>
  <si>
    <t xml:space="preserve"> Implementation of Website Development, CMO ICT programme, State Wide Area Network and Grant-in-aid to CRTI &amp; CIC service.This will not entail cash outgo as this would be adjusted through intersectoral adjustments within the Plan Outlay.</t>
  </si>
  <si>
    <t>Procurement of three numbers of vehicles.</t>
  </si>
  <si>
    <t>Remodelling of Electrical Installation including System Improvement Works at Rhenock Bazar and adjoining areas in East Sikkim under Non-Lapsable Pool of Central Resources.</t>
  </si>
  <si>
    <t>Replacement of one pilot vehicle.</t>
  </si>
  <si>
    <t>See page 44 of Vol III of the Demand for Grants for 2014-15</t>
  </si>
  <si>
    <t>Roads of Inter State or  Economic Importance</t>
  </si>
  <si>
    <t>Forest  Compensation for Development of Skywalk  at Bhaleydunga (Funded under Sikkim Ecology Fund)</t>
  </si>
  <si>
    <t>Development of Tourist Circuit along Penlong-Rakdong Tintek-Tumin-Khamdong-Samdong-Sang-Ranka-Sichey-Ranipool-Pakyong Rorathang in East Sikkim</t>
  </si>
  <si>
    <t xml:space="preserve">Forest, Environment &amp; Wildlife Management </t>
  </si>
  <si>
    <t>f)</t>
  </si>
  <si>
    <t xml:space="preserve">Forest, Environment and Wildlife Management </t>
  </si>
  <si>
    <t xml:space="preserve">         The reason for Supplementary provisions are recorded in the relevant Grant/Appropriation.</t>
  </si>
  <si>
    <t>g)</t>
  </si>
  <si>
    <t xml:space="preserve">h) </t>
  </si>
  <si>
    <r>
      <t xml:space="preserve">        Subject :</t>
    </r>
    <r>
      <rPr>
        <b/>
        <u/>
        <sz val="11"/>
        <rFont val="Times New Roman"/>
        <family val="1"/>
      </rPr>
      <t xml:space="preserve"> First Batch of Supplementary Demands for Grants, 2014-15</t>
    </r>
    <r>
      <rPr>
        <sz val="11"/>
        <rFont val="Times New Roman"/>
        <family val="1"/>
      </rPr>
      <t xml:space="preserve">
                    The first batch of Supplementary Demands for Grants for 2014-15 includes 32 grants.  Approval of the Legislative Assembly is sought to authorise gross additional expenditure of   </t>
    </r>
    <r>
      <rPr>
        <sz val="11"/>
        <rFont val="Rupee Foradian"/>
        <family val="2"/>
      </rPr>
      <t xml:space="preserve">` </t>
    </r>
    <r>
      <rPr>
        <sz val="11"/>
        <rFont val="Times New Roman"/>
        <family val="1"/>
      </rPr>
      <t xml:space="preserve">20189.88 lakh comprising of </t>
    </r>
    <r>
      <rPr>
        <sz val="11"/>
        <rFont val="Rupee Foradian"/>
        <family val="2"/>
      </rPr>
      <t>`</t>
    </r>
    <r>
      <rPr>
        <sz val="11"/>
        <rFont val="Times New Roman"/>
        <family val="1"/>
      </rPr>
      <t xml:space="preserve"> 8759.10  lakh on Revenue Account and </t>
    </r>
    <r>
      <rPr>
        <sz val="11"/>
        <rFont val="Rupee Foradian"/>
        <family val="2"/>
      </rPr>
      <t xml:space="preserve"> `</t>
    </r>
    <r>
      <rPr>
        <sz val="11"/>
        <rFont val="Times New Roman"/>
        <family val="1"/>
      </rPr>
      <t xml:space="preserve"> 11430.78 lakh on Capital Account.   Of this, the proposals involving net cash outgo aggregates to </t>
    </r>
    <r>
      <rPr>
        <sz val="11"/>
        <rFont val="Rupee Foradian"/>
        <family val="2"/>
      </rPr>
      <t>`</t>
    </r>
    <r>
      <rPr>
        <sz val="11"/>
        <rFont val="Times New Roman"/>
        <family val="1"/>
      </rPr>
      <t xml:space="preserve"> 14398.36 lakh. </t>
    </r>
  </si>
  <si>
    <t xml:space="preserve">Forest Environment &amp; Wildlife Management </t>
  </si>
  <si>
    <t>Transfer to Sikkim Transport Infrastructure Development Fund</t>
  </si>
  <si>
    <t>FINANCE, REVENUE AND EXPENDITURE</t>
  </si>
  <si>
    <t>901</t>
  </si>
  <si>
    <t>Payment of pending liabilities of sanctioned works. This will not entail cash outgo as this would be adjusted through intersectoral adjustments within the Plan Outlay.</t>
  </si>
  <si>
    <t>Food ,Civil Supplies &amp; Consumer Affairs</t>
  </si>
  <si>
    <t>FOOD, CIVIL SUPPLIES &amp; CONSUMER AFFAIRS</t>
  </si>
  <si>
    <t>Deduct Amount met from Sikkim Ecology Fund</t>
  </si>
  <si>
    <t>Development of Tourist Circuit along Chiyadara-Phalidara-Phongla-Maniram-Mellidara-Yangang in South Sikkim</t>
  </si>
  <si>
    <t>SCHEME 1</t>
  </si>
  <si>
    <t>SCHEME 2</t>
  </si>
  <si>
    <t>47</t>
  </si>
  <si>
    <t>Support for Statistical Strengthening</t>
  </si>
  <si>
    <t>47.00.81</t>
  </si>
  <si>
    <t>43.00.82</t>
  </si>
  <si>
    <t>Post-Matric Scholarship to OBC Students (Central Share)</t>
  </si>
</sst>
</file>

<file path=xl/styles.xml><?xml version="1.0" encoding="utf-8"?>
<styleSheet xmlns="http://schemas.openxmlformats.org/spreadsheetml/2006/main">
  <numFmts count="24">
    <numFmt numFmtId="43" formatCode="_(* #,##0.00_);_(* \(#,##0.00\);_(* &quot;-&quot;??_);_(@_)"/>
    <numFmt numFmtId="164" formatCode="_-* #,##0.00\ _k_r_-;\-* #,##0.00\ _k_r_-;_-* &quot;-&quot;??\ _k_r_-;_-@_-"/>
    <numFmt numFmtId="165" formatCode="0_)"/>
    <numFmt numFmtId="166" formatCode="0#"/>
    <numFmt numFmtId="167" formatCode="0##"/>
    <numFmt numFmtId="168" formatCode="##"/>
    <numFmt numFmtId="169" formatCode="0000##"/>
    <numFmt numFmtId="170" formatCode="00000#"/>
    <numFmt numFmtId="171" formatCode="00.00#"/>
    <numFmt numFmtId="172" formatCode="00.###"/>
    <numFmt numFmtId="173" formatCode="00.#00"/>
    <numFmt numFmtId="174" formatCode="0#.00#"/>
    <numFmt numFmtId="175" formatCode="00.000"/>
    <numFmt numFmtId="176" formatCode="0#.###"/>
    <numFmt numFmtId="177" formatCode="0#.#00"/>
    <numFmt numFmtId="178" formatCode="0#.000"/>
    <numFmt numFmtId="180" formatCode="0;[Red]0"/>
    <numFmt numFmtId="181" formatCode="0#.0#0"/>
    <numFmt numFmtId="182" formatCode="00"/>
    <numFmt numFmtId="184" formatCode="_(* #,##0_);_(* \(#,##0\);_(* &quot;-&quot;??_);_(@_)"/>
    <numFmt numFmtId="185" formatCode="00.0#0"/>
    <numFmt numFmtId="186" formatCode="00#"/>
    <numFmt numFmtId="189" formatCode="00.#0"/>
    <numFmt numFmtId="191" formatCode="_ * #,##0_ ;_ * \-#,##0_ ;_ * &quot;-&quot;??_ ;_ @_ "/>
  </numFmts>
  <fonts count="7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Rupee Foradian"/>
      <family val="2"/>
    </font>
    <font>
      <i/>
      <sz val="10"/>
      <name val="Rupee Foradian"/>
      <family val="2"/>
    </font>
    <font>
      <sz val="10"/>
      <name val="Arial"/>
      <family val="2"/>
    </font>
    <font>
      <sz val="8"/>
      <name val="Arial"/>
      <family val="2"/>
    </font>
    <font>
      <b/>
      <i/>
      <sz val="11"/>
      <name val="Times New Roman"/>
      <family val="1"/>
    </font>
    <font>
      <b/>
      <i/>
      <sz val="11"/>
      <name val="Rupee Foradian"/>
      <family val="2"/>
    </font>
    <font>
      <sz val="10"/>
      <color indexed="5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name val="Rupee Forad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7"/>
      <name val="Times New Roman"/>
      <family val="1"/>
    </font>
    <font>
      <sz val="8"/>
      <name val="Arial"/>
      <family val="2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i/>
      <sz val="10.5"/>
      <name val="Rupee Foradi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49"/>
      <name val="Times New Roman"/>
      <family val="1"/>
    </font>
    <font>
      <sz val="10"/>
      <color rgb="FF00B0F0"/>
      <name val="Times New Roman"/>
      <family val="1"/>
    </font>
    <font>
      <sz val="10"/>
      <color rgb="FFFFFF00"/>
      <name val="Times New Roman"/>
      <family val="1"/>
    </font>
    <font>
      <sz val="10"/>
      <color rgb="FF7030A0"/>
      <name val="Times New Roman"/>
      <family val="1"/>
    </font>
    <font>
      <sz val="10"/>
      <color indexed="9"/>
      <name val="Times New Roman"/>
      <family val="1"/>
    </font>
    <font>
      <sz val="10"/>
      <color indexed="57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1"/>
      <name val="Calibri"/>
      <family val="2"/>
    </font>
    <font>
      <sz val="10"/>
      <name val="Rupee Foradian"/>
      <family val="2"/>
    </font>
    <font>
      <sz val="10"/>
      <color rgb="FF7030A0"/>
      <name val="Calibri"/>
      <family val="2"/>
    </font>
    <font>
      <b/>
      <sz val="11"/>
      <color rgb="FF7030A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6" fillId="0" borderId="0"/>
    <xf numFmtId="0" fontId="15" fillId="0" borderId="0"/>
    <xf numFmtId="0" fontId="25" fillId="0" borderId="0"/>
    <xf numFmtId="0" fontId="25" fillId="0" borderId="0"/>
    <xf numFmtId="0" fontId="15" fillId="0" borderId="0"/>
    <xf numFmtId="0" fontId="25" fillId="0" borderId="0"/>
    <xf numFmtId="0" fontId="25" fillId="0" borderId="0"/>
    <xf numFmtId="0" fontId="15" fillId="0" borderId="0"/>
    <xf numFmtId="0" fontId="1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5" fillId="0" borderId="0"/>
    <xf numFmtId="0" fontId="15" fillId="0" borderId="0"/>
    <xf numFmtId="0" fontId="25" fillId="0" borderId="0"/>
    <xf numFmtId="0" fontId="15" fillId="0" borderId="0"/>
    <xf numFmtId="0" fontId="25" fillId="0" borderId="0" applyAlignment="0"/>
    <xf numFmtId="0" fontId="15" fillId="0" borderId="0" applyAlignment="0"/>
    <xf numFmtId="174" fontId="15" fillId="0" borderId="0"/>
    <xf numFmtId="165" fontId="25" fillId="0" borderId="0"/>
    <xf numFmtId="165" fontId="15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/>
    <xf numFmtId="0" fontId="15" fillId="0" borderId="0"/>
    <xf numFmtId="164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</cellStyleXfs>
  <cellXfs count="1873">
    <xf numFmtId="0" fontId="0" fillId="0" borderId="0" xfId="0"/>
    <xf numFmtId="0" fontId="22" fillId="0" borderId="0" xfId="64" applyFont="1" applyFill="1" applyProtection="1"/>
    <xf numFmtId="0" fontId="22" fillId="0" borderId="0" xfId="64" applyFont="1" applyFill="1" applyBorder="1" applyAlignment="1" applyProtection="1">
      <alignment horizontal="left" vertical="top" wrapText="1"/>
    </xf>
    <xf numFmtId="0" fontId="22" fillId="0" borderId="0" xfId="64" applyFont="1" applyFill="1" applyBorder="1" applyAlignment="1" applyProtection="1">
      <alignment horizontal="right" vertical="top" wrapText="1"/>
    </xf>
    <xf numFmtId="0" fontId="22" fillId="0" borderId="0" xfId="64" applyFont="1" applyFill="1" applyBorder="1" applyAlignment="1" applyProtection="1"/>
    <xf numFmtId="0" fontId="22" fillId="0" borderId="0" xfId="64" applyFont="1" applyFill="1" applyAlignment="1" applyProtection="1"/>
    <xf numFmtId="0" fontId="22" fillId="0" borderId="0" xfId="63" applyNumberFormat="1" applyFont="1" applyFill="1" applyBorder="1" applyAlignment="1" applyProtection="1">
      <alignment horizontal="right"/>
    </xf>
    <xf numFmtId="166" fontId="22" fillId="0" borderId="0" xfId="64" applyNumberFormat="1" applyFont="1" applyFill="1" applyBorder="1" applyAlignment="1" applyProtection="1">
      <alignment horizontal="right" vertical="top" wrapText="1"/>
    </xf>
    <xf numFmtId="49" fontId="22" fillId="0" borderId="0" xfId="44" applyNumberFormat="1" applyFont="1" applyFill="1" applyBorder="1" applyAlignment="1">
      <alignment vertical="top"/>
    </xf>
    <xf numFmtId="0" fontId="21" fillId="0" borderId="0" xfId="56" applyFont="1" applyFill="1" applyAlignment="1" applyProtection="1">
      <alignment horizontal="center"/>
    </xf>
    <xf numFmtId="0" fontId="22" fillId="0" borderId="0" xfId="56" applyFont="1" applyFill="1" applyProtection="1"/>
    <xf numFmtId="0" fontId="22" fillId="0" borderId="0" xfId="56" applyFont="1" applyFill="1" applyAlignment="1" applyProtection="1">
      <alignment vertical="top"/>
    </xf>
    <xf numFmtId="0" fontId="22" fillId="0" borderId="0" xfId="56" applyFont="1" applyFill="1" applyAlignment="1" applyProtection="1">
      <alignment horizontal="right" vertical="top"/>
    </xf>
    <xf numFmtId="0" fontId="22" fillId="0" borderId="0" xfId="56" applyNumberFormat="1" applyFont="1" applyFill="1" applyProtection="1"/>
    <xf numFmtId="0" fontId="22" fillId="0" borderId="0" xfId="70" applyNumberFormat="1" applyFont="1" applyFill="1" applyProtection="1"/>
    <xf numFmtId="0" fontId="21" fillId="0" borderId="0" xfId="70" applyNumberFormat="1" applyFont="1" applyFill="1" applyAlignment="1" applyProtection="1">
      <alignment horizontal="left" vertical="top"/>
    </xf>
    <xf numFmtId="0" fontId="21" fillId="0" borderId="0" xfId="70" applyNumberFormat="1" applyFont="1" applyFill="1" applyAlignment="1" applyProtection="1">
      <alignment horizontal="right" vertical="top"/>
    </xf>
    <xf numFmtId="0" fontId="21" fillId="0" borderId="0" xfId="70" applyNumberFormat="1" applyFont="1" applyFill="1" applyAlignment="1" applyProtection="1">
      <alignment horizontal="center"/>
    </xf>
    <xf numFmtId="0" fontId="22" fillId="0" borderId="0" xfId="70" applyNumberFormat="1" applyFont="1" applyFill="1" applyAlignment="1" applyProtection="1">
      <alignment horizontal="right" vertical="top"/>
    </xf>
    <xf numFmtId="0" fontId="22" fillId="0" borderId="0" xfId="70" applyNumberFormat="1" applyFont="1" applyFill="1" applyAlignment="1" applyProtection="1">
      <alignment horizontal="left" vertical="top"/>
    </xf>
    <xf numFmtId="0" fontId="22" fillId="0" borderId="0" xfId="0" applyFont="1" applyFill="1" applyBorder="1" applyAlignment="1">
      <alignment vertical="top" wrapText="1"/>
    </xf>
    <xf numFmtId="0" fontId="21" fillId="0" borderId="0" xfId="57" applyFont="1" applyFill="1" applyBorder="1" applyAlignment="1" applyProtection="1">
      <alignment horizontal="center"/>
    </xf>
    <xf numFmtId="0" fontId="21" fillId="0" borderId="0" xfId="57" applyNumberFormat="1" applyFont="1" applyFill="1" applyBorder="1" applyAlignment="1" applyProtection="1">
      <alignment horizontal="center"/>
    </xf>
    <xf numFmtId="0" fontId="22" fillId="0" borderId="0" xfId="57" applyFont="1" applyFill="1"/>
    <xf numFmtId="0" fontId="22" fillId="0" borderId="0" xfId="57" applyFont="1" applyFill="1" applyBorder="1"/>
    <xf numFmtId="0" fontId="22" fillId="0" borderId="0" xfId="57" applyNumberFormat="1" applyFont="1" applyFill="1"/>
    <xf numFmtId="0" fontId="22" fillId="0" borderId="0" xfId="57" applyFont="1" applyFill="1" applyBorder="1" applyAlignment="1">
      <alignment vertical="top" wrapText="1"/>
    </xf>
    <xf numFmtId="0" fontId="22" fillId="0" borderId="10" xfId="28" applyNumberFormat="1" applyFont="1" applyFill="1" applyBorder="1" applyAlignment="1">
      <alignment horizontal="right" wrapText="1"/>
    </xf>
    <xf numFmtId="43" fontId="22" fillId="0" borderId="0" xfId="28" applyFont="1" applyFill="1" applyAlignment="1">
      <alignment horizontal="right" wrapText="1"/>
    </xf>
    <xf numFmtId="43" fontId="22" fillId="0" borderId="0" xfId="28" applyFont="1" applyFill="1" applyBorder="1" applyAlignment="1">
      <alignment horizontal="right" wrapText="1"/>
    </xf>
    <xf numFmtId="0" fontId="22" fillId="0" borderId="0" xfId="28" applyNumberFormat="1" applyFont="1" applyFill="1" applyBorder="1" applyAlignment="1">
      <alignment horizontal="right" wrapText="1"/>
    </xf>
    <xf numFmtId="0" fontId="22" fillId="0" borderId="0" xfId="57" applyFont="1" applyFill="1" applyBorder="1" applyAlignment="1" applyProtection="1">
      <alignment horizontal="center"/>
    </xf>
    <xf numFmtId="0" fontId="22" fillId="0" borderId="0" xfId="62" applyFont="1" applyFill="1" applyBorder="1" applyAlignment="1">
      <alignment horizontal="left" vertical="top"/>
    </xf>
    <xf numFmtId="0" fontId="22" fillId="0" borderId="0" xfId="62" applyFont="1" applyFill="1" applyBorder="1" applyAlignment="1">
      <alignment horizontal="right" vertical="top" wrapText="1"/>
    </xf>
    <xf numFmtId="0" fontId="21" fillId="0" borderId="0" xfId="62" applyFont="1" applyFill="1" applyBorder="1" applyAlignment="1" applyProtection="1">
      <alignment horizontal="center" vertical="top" wrapText="1"/>
    </xf>
    <xf numFmtId="0" fontId="21" fillId="0" borderId="0" xfId="62" applyNumberFormat="1" applyFont="1" applyFill="1" applyBorder="1" applyAlignment="1" applyProtection="1">
      <alignment horizontal="center"/>
    </xf>
    <xf numFmtId="0" fontId="21" fillId="0" borderId="0" xfId="62" applyFont="1" applyFill="1" applyBorder="1" applyAlignment="1" applyProtection="1">
      <alignment horizontal="center"/>
    </xf>
    <xf numFmtId="0" fontId="22" fillId="0" borderId="0" xfId="62" applyFont="1" applyFill="1"/>
    <xf numFmtId="0" fontId="22" fillId="0" borderId="0" xfId="62" applyFont="1" applyFill="1" applyAlignment="1">
      <alignment horizontal="left" vertical="top"/>
    </xf>
    <xf numFmtId="0" fontId="22" fillId="0" borderId="0" xfId="62" applyFont="1" applyFill="1" applyAlignment="1">
      <alignment horizontal="right" vertical="top" wrapText="1"/>
    </xf>
    <xf numFmtId="0" fontId="22" fillId="0" borderId="0" xfId="62" applyFont="1" applyFill="1" applyAlignment="1">
      <alignment vertical="top" wrapText="1"/>
    </xf>
    <xf numFmtId="0" fontId="22" fillId="0" borderId="0" xfId="62" applyNumberFormat="1" applyFont="1" applyFill="1"/>
    <xf numFmtId="0" fontId="22" fillId="0" borderId="0" xfId="57" applyFont="1" applyFill="1" applyAlignment="1">
      <alignment vertical="top" wrapText="1"/>
    </xf>
    <xf numFmtId="0" fontId="21" fillId="0" borderId="0" xfId="49" applyFont="1" applyFill="1" applyAlignment="1" applyProtection="1">
      <alignment horizontal="center"/>
    </xf>
    <xf numFmtId="0" fontId="21" fillId="0" borderId="0" xfId="49" applyFont="1" applyFill="1" applyAlignment="1" applyProtection="1">
      <alignment horizontal="left" vertical="top"/>
    </xf>
    <xf numFmtId="0" fontId="21" fillId="0" borderId="0" xfId="49" applyFont="1" applyFill="1" applyAlignment="1" applyProtection="1">
      <alignment horizontal="right" vertical="top"/>
    </xf>
    <xf numFmtId="0" fontId="21" fillId="0" borderId="0" xfId="49" applyNumberFormat="1" applyFont="1" applyFill="1" applyAlignment="1" applyProtection="1">
      <alignment horizontal="center"/>
    </xf>
    <xf numFmtId="0" fontId="22" fillId="0" borderId="0" xfId="0" applyFont="1" applyFill="1" applyAlignment="1">
      <alignment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1" fillId="0" borderId="10" xfId="0" applyFont="1" applyBorder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 applyBorder="1" applyAlignment="1">
      <alignment horizontal="center"/>
    </xf>
    <xf numFmtId="0" fontId="21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2" fillId="0" borderId="0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right"/>
    </xf>
    <xf numFmtId="0" fontId="22" fillId="0" borderId="0" xfId="48" applyFont="1" applyFill="1"/>
    <xf numFmtId="0" fontId="22" fillId="0" borderId="0" xfId="0" applyFont="1" applyFill="1" applyAlignment="1">
      <alignment horizontal="center" wrapText="1"/>
    </xf>
    <xf numFmtId="0" fontId="22" fillId="0" borderId="0" xfId="0" applyFont="1" applyFill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center"/>
    </xf>
    <xf numFmtId="0" fontId="29" fillId="0" borderId="0" xfId="0" applyFont="1"/>
    <xf numFmtId="0" fontId="22" fillId="0" borderId="0" xfId="44" applyFont="1" applyFill="1"/>
    <xf numFmtId="0" fontId="22" fillId="0" borderId="0" xfId="44" applyNumberFormat="1" applyFont="1" applyFill="1"/>
    <xf numFmtId="0" fontId="22" fillId="0" borderId="0" xfId="45" applyFont="1" applyFill="1"/>
    <xf numFmtId="0" fontId="21" fillId="0" borderId="0" xfId="45" applyFont="1" applyFill="1" applyBorder="1" applyAlignment="1" applyProtection="1">
      <alignment horizontal="center"/>
    </xf>
    <xf numFmtId="0" fontId="21" fillId="0" borderId="0" xfId="45" applyNumberFormat="1" applyFont="1" applyFill="1" applyBorder="1" applyAlignment="1" applyProtection="1">
      <alignment horizontal="center"/>
    </xf>
    <xf numFmtId="0" fontId="21" fillId="0" borderId="0" xfId="45" applyFont="1" applyFill="1" applyBorder="1" applyAlignment="1" applyProtection="1">
      <alignment horizontal="right"/>
    </xf>
    <xf numFmtId="0" fontId="21" fillId="0" borderId="0" xfId="60" applyFont="1" applyFill="1" applyAlignment="1" applyProtection="1">
      <alignment horizontal="center"/>
    </xf>
    <xf numFmtId="0" fontId="22" fillId="0" borderId="0" xfId="45" applyFont="1" applyFill="1" applyAlignment="1">
      <alignment vertical="top" wrapText="1"/>
    </xf>
    <xf numFmtId="0" fontId="22" fillId="0" borderId="0" xfId="45" applyFont="1" applyFill="1" applyAlignment="1">
      <alignment horizontal="right" vertical="top" wrapText="1"/>
    </xf>
    <xf numFmtId="0" fontId="22" fillId="0" borderId="0" xfId="45" applyNumberFormat="1" applyFont="1" applyFill="1"/>
    <xf numFmtId="0" fontId="21" fillId="0" borderId="0" xfId="46" applyNumberFormat="1" applyFont="1" applyFill="1" applyBorder="1" applyAlignment="1" applyProtection="1">
      <alignment horizontal="center"/>
    </xf>
    <xf numFmtId="165" fontId="21" fillId="0" borderId="0" xfId="73" applyNumberFormat="1" applyFont="1" applyFill="1" applyBorder="1" applyAlignment="1" applyProtection="1">
      <alignment horizontal="center"/>
    </xf>
    <xf numFmtId="0" fontId="22" fillId="0" borderId="0" xfId="50" applyFont="1" applyFill="1"/>
    <xf numFmtId="0" fontId="21" fillId="0" borderId="0" xfId="50" applyFont="1" applyFill="1" applyBorder="1" applyAlignment="1" applyProtection="1">
      <alignment horizontal="left"/>
    </xf>
    <xf numFmtId="0" fontId="22" fillId="0" borderId="0" xfId="66" applyFont="1" applyFill="1" applyProtection="1"/>
    <xf numFmtId="0" fontId="22" fillId="0" borderId="0" xfId="55" applyFont="1" applyFill="1" applyBorder="1" applyAlignment="1">
      <alignment horizontal="left" vertical="top" wrapText="1"/>
    </xf>
    <xf numFmtId="0" fontId="22" fillId="0" borderId="0" xfId="55" applyFont="1" applyFill="1" applyBorder="1" applyAlignment="1">
      <alignment horizontal="right" vertical="top" wrapText="1"/>
    </xf>
    <xf numFmtId="0" fontId="21" fillId="0" borderId="0" xfId="55" applyFont="1" applyFill="1" applyBorder="1" applyAlignment="1" applyProtection="1">
      <alignment horizontal="left" vertical="top" wrapText="1"/>
    </xf>
    <xf numFmtId="0" fontId="22" fillId="0" borderId="0" xfId="55" applyNumberFormat="1" applyFont="1" applyFill="1"/>
    <xf numFmtId="0" fontId="21" fillId="0" borderId="0" xfId="46" applyFont="1" applyFill="1" applyBorder="1" applyAlignment="1" applyProtection="1">
      <alignment horizontal="center"/>
    </xf>
    <xf numFmtId="0" fontId="22" fillId="0" borderId="0" xfId="55" applyNumberFormat="1" applyFont="1" applyFill="1" applyAlignment="1">
      <alignment horizontal="right"/>
    </xf>
    <xf numFmtId="0" fontId="22" fillId="0" borderId="0" xfId="55" applyNumberFormat="1" applyFont="1" applyFill="1" applyBorder="1" applyAlignment="1">
      <alignment horizontal="right"/>
    </xf>
    <xf numFmtId="0" fontId="21" fillId="0" borderId="0" xfId="55" applyFont="1" applyFill="1" applyBorder="1" applyAlignment="1">
      <alignment horizontal="right" vertical="top" wrapText="1"/>
    </xf>
    <xf numFmtId="0" fontId="21" fillId="0" borderId="0" xfId="55" applyFont="1" applyFill="1" applyBorder="1" applyAlignment="1">
      <alignment vertical="top" wrapText="1"/>
    </xf>
    <xf numFmtId="166" fontId="22" fillId="0" borderId="0" xfId="55" applyNumberFormat="1" applyFont="1" applyFill="1" applyBorder="1" applyAlignment="1">
      <alignment horizontal="right" vertical="top" wrapText="1"/>
    </xf>
    <xf numFmtId="0" fontId="22" fillId="0" borderId="0" xfId="55" applyFont="1" applyFill="1" applyBorder="1" applyAlignment="1" applyProtection="1">
      <alignment vertical="top" wrapText="1"/>
    </xf>
    <xf numFmtId="0" fontId="22" fillId="0" borderId="0" xfId="55" applyFont="1" applyFill="1" applyBorder="1" applyAlignment="1" applyProtection="1">
      <alignment horizontal="left" vertical="top" wrapText="1"/>
    </xf>
    <xf numFmtId="0" fontId="22" fillId="0" borderId="0" xfId="55" applyNumberFormat="1" applyFont="1" applyFill="1" applyBorder="1" applyAlignment="1" applyProtection="1">
      <alignment horizontal="right"/>
    </xf>
    <xf numFmtId="178" fontId="21" fillId="0" borderId="0" xfId="55" applyNumberFormat="1" applyFont="1" applyFill="1" applyBorder="1" applyAlignment="1">
      <alignment horizontal="right" vertical="top" wrapText="1"/>
    </xf>
    <xf numFmtId="0" fontId="22" fillId="0" borderId="10" xfId="55" applyNumberFormat="1" applyFont="1" applyFill="1" applyBorder="1" applyAlignment="1" applyProtection="1">
      <alignment horizontal="right"/>
    </xf>
    <xf numFmtId="49" fontId="22" fillId="0" borderId="0" xfId="55" applyNumberFormat="1" applyFont="1" applyFill="1" applyBorder="1" applyAlignment="1">
      <alignment horizontal="right" vertical="top" wrapText="1"/>
    </xf>
    <xf numFmtId="0" fontId="22" fillId="0" borderId="0" xfId="50" applyNumberFormat="1" applyFont="1" applyFill="1"/>
    <xf numFmtId="0" fontId="22" fillId="0" borderId="10" xfId="55" applyFont="1" applyFill="1" applyBorder="1" applyAlignment="1">
      <alignment horizontal="left" vertical="top" wrapText="1"/>
    </xf>
    <xf numFmtId="0" fontId="22" fillId="0" borderId="10" xfId="55" applyFont="1" applyFill="1" applyBorder="1" applyAlignment="1">
      <alignment horizontal="right" vertical="top" wrapText="1"/>
    </xf>
    <xf numFmtId="0" fontId="21" fillId="0" borderId="10" xfId="55" applyFont="1" applyFill="1" applyBorder="1" applyAlignment="1" applyProtection="1">
      <alignment horizontal="left" vertical="top" wrapText="1"/>
    </xf>
    <xf numFmtId="0" fontId="22" fillId="0" borderId="0" xfId="50" applyFont="1" applyFill="1" applyBorder="1" applyAlignment="1">
      <alignment horizontal="left" vertical="top" wrapText="1"/>
    </xf>
    <xf numFmtId="0" fontId="22" fillId="0" borderId="0" xfId="50" applyFont="1" applyFill="1" applyBorder="1" applyAlignment="1">
      <alignment horizontal="right" vertical="top" wrapText="1"/>
    </xf>
    <xf numFmtId="0" fontId="22" fillId="0" borderId="0" xfId="50" applyFont="1" applyFill="1" applyBorder="1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2" fillId="0" borderId="0" xfId="60" applyFont="1" applyFill="1"/>
    <xf numFmtId="0" fontId="21" fillId="0" borderId="0" xfId="60" applyFont="1" applyFill="1" applyAlignment="1" applyProtection="1"/>
    <xf numFmtId="0" fontId="21" fillId="0" borderId="0" xfId="60" applyFont="1" applyFill="1" applyAlignment="1" applyProtection="1">
      <alignment horizontal="right"/>
    </xf>
    <xf numFmtId="0" fontId="21" fillId="0" borderId="0" xfId="60" applyNumberFormat="1" applyFont="1" applyFill="1" applyAlignment="1" applyProtection="1">
      <alignment horizontal="center"/>
    </xf>
    <xf numFmtId="0" fontId="22" fillId="0" borderId="0" xfId="67" applyFont="1" applyFill="1" applyProtection="1"/>
    <xf numFmtId="0" fontId="22" fillId="0" borderId="0" xfId="60" applyNumberFormat="1" applyFont="1" applyFill="1"/>
    <xf numFmtId="0" fontId="22" fillId="0" borderId="0" xfId="60" applyFont="1" applyFill="1" applyAlignment="1">
      <alignment vertical="top" wrapText="1"/>
    </xf>
    <xf numFmtId="0" fontId="22" fillId="0" borderId="0" xfId="60" applyFont="1" applyFill="1" applyAlignment="1">
      <alignment horizontal="right" vertical="top" wrapText="1"/>
    </xf>
    <xf numFmtId="0" fontId="22" fillId="0" borderId="0" xfId="46" applyFont="1" applyFill="1"/>
    <xf numFmtId="0" fontId="22" fillId="0" borderId="0" xfId="65" applyFont="1" applyFill="1" applyProtection="1"/>
    <xf numFmtId="165" fontId="22" fillId="0" borderId="0" xfId="73" applyFont="1" applyFill="1" applyAlignment="1"/>
    <xf numFmtId="165" fontId="22" fillId="0" borderId="0" xfId="73" applyFont="1" applyFill="1"/>
    <xf numFmtId="165" fontId="21" fillId="0" borderId="0" xfId="73" applyNumberFormat="1" applyFont="1" applyFill="1" applyBorder="1" applyAlignment="1" applyProtection="1">
      <alignment horizontal="left"/>
    </xf>
    <xf numFmtId="0" fontId="21" fillId="0" borderId="0" xfId="73" applyNumberFormat="1" applyFont="1" applyFill="1" applyBorder="1" applyAlignment="1" applyProtection="1">
      <alignment horizontal="center"/>
    </xf>
    <xf numFmtId="165" fontId="22" fillId="0" borderId="0" xfId="73" applyFont="1" applyFill="1" applyAlignment="1">
      <alignment horizontal="left" vertical="top" wrapText="1"/>
    </xf>
    <xf numFmtId="165" fontId="22" fillId="0" borderId="0" xfId="73" applyFont="1" applyFill="1" applyAlignment="1">
      <alignment horizontal="right" vertical="top" wrapText="1"/>
    </xf>
    <xf numFmtId="0" fontId="22" fillId="0" borderId="0" xfId="73" applyNumberFormat="1" applyFont="1" applyFill="1"/>
    <xf numFmtId="0" fontId="22" fillId="0" borderId="0" xfId="0" applyFont="1" applyFill="1" applyAlignment="1">
      <alignment horizontal="right"/>
    </xf>
    <xf numFmtId="0" fontId="22" fillId="0" borderId="0" xfId="61" applyFont="1" applyFill="1"/>
    <xf numFmtId="0" fontId="22" fillId="0" borderId="0" xfId="68" applyFont="1" applyFill="1" applyProtection="1"/>
    <xf numFmtId="0" fontId="22" fillId="0" borderId="0" xfId="61" applyFont="1" applyFill="1" applyAlignment="1">
      <alignment horizontal="left" vertical="top" wrapText="1"/>
    </xf>
    <xf numFmtId="0" fontId="22" fillId="0" borderId="0" xfId="61" applyFont="1" applyFill="1" applyAlignment="1">
      <alignment horizontal="right" vertical="top" wrapText="1"/>
    </xf>
    <xf numFmtId="0" fontId="22" fillId="0" borderId="0" xfId="61" applyNumberFormat="1" applyFont="1" applyFill="1"/>
    <xf numFmtId="0" fontId="22" fillId="0" borderId="0" xfId="64" applyFont="1" applyFill="1" applyBorder="1" applyAlignment="1" applyProtection="1">
      <alignment vertical="top" wrapText="1"/>
    </xf>
    <xf numFmtId="0" fontId="22" fillId="0" borderId="0" xfId="44" applyFont="1" applyFill="1" applyAlignment="1">
      <alignment vertical="top" wrapText="1"/>
    </xf>
    <xf numFmtId="0" fontId="21" fillId="0" borderId="13" xfId="0" applyFont="1" applyFill="1" applyBorder="1" applyAlignment="1">
      <alignment horizontal="center"/>
    </xf>
    <xf numFmtId="0" fontId="22" fillId="0" borderId="0" xfId="48" applyFont="1" applyFill="1" applyAlignment="1">
      <alignment horizontal="center"/>
    </xf>
    <xf numFmtId="0" fontId="22" fillId="0" borderId="10" xfId="0" applyFont="1" applyFill="1" applyBorder="1"/>
    <xf numFmtId="0" fontId="21" fillId="0" borderId="10" xfId="0" applyFont="1" applyFill="1" applyBorder="1" applyAlignment="1">
      <alignment horizontal="right"/>
    </xf>
    <xf numFmtId="0" fontId="21" fillId="0" borderId="10" xfId="0" applyNumberFormat="1" applyFont="1" applyFill="1" applyBorder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right"/>
    </xf>
    <xf numFmtId="0" fontId="21" fillId="0" borderId="0" xfId="0" applyFont="1" applyFill="1"/>
    <xf numFmtId="0" fontId="21" fillId="0" borderId="0" xfId="0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right"/>
    </xf>
    <xf numFmtId="0" fontId="21" fillId="0" borderId="0" xfId="28" applyNumberFormat="1" applyFont="1" applyFill="1" applyBorder="1" applyAlignment="1">
      <alignment horizontal="right"/>
    </xf>
    <xf numFmtId="0" fontId="22" fillId="0" borderId="0" xfId="0" applyFont="1" applyFill="1" applyAlignment="1">
      <alignment horizontal="left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right"/>
    </xf>
    <xf numFmtId="0" fontId="22" fillId="0" borderId="10" xfId="0" applyNumberFormat="1" applyFont="1" applyFill="1" applyBorder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NumberFormat="1" applyFont="1" applyFill="1"/>
    <xf numFmtId="0" fontId="22" fillId="0" borderId="13" xfId="0" applyFont="1" applyFill="1" applyBorder="1" applyAlignment="1">
      <alignment horizontal="right"/>
    </xf>
    <xf numFmtId="0" fontId="21" fillId="0" borderId="13" xfId="0" applyNumberFormat="1" applyFont="1" applyFill="1" applyBorder="1" applyAlignment="1">
      <alignment horizontal="right"/>
    </xf>
    <xf numFmtId="0" fontId="21" fillId="0" borderId="13" xfId="0" applyFont="1" applyFill="1" applyBorder="1" applyAlignment="1">
      <alignment horizontal="right"/>
    </xf>
    <xf numFmtId="43" fontId="21" fillId="0" borderId="0" xfId="28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8" fillId="0" borderId="15" xfId="0" applyFont="1" applyBorder="1" applyAlignment="1">
      <alignment horizontal="center" vertical="top"/>
    </xf>
    <xf numFmtId="0" fontId="29" fillId="0" borderId="0" xfId="0" applyFont="1" applyBorder="1" applyAlignment="1" applyProtection="1">
      <alignment horizontal="left" vertical="top" wrapText="1"/>
    </xf>
    <xf numFmtId="2" fontId="29" fillId="0" borderId="0" xfId="0" applyNumberFormat="1" applyFont="1" applyBorder="1" applyAlignment="1">
      <alignment horizontal="right"/>
    </xf>
    <xf numFmtId="0" fontId="22" fillId="0" borderId="0" xfId="48" applyFont="1" applyFill="1" applyAlignment="1">
      <alignment wrapText="1"/>
    </xf>
    <xf numFmtId="0" fontId="21" fillId="0" borderId="0" xfId="48" applyFont="1" applyFill="1"/>
    <xf numFmtId="0" fontId="22" fillId="0" borderId="0" xfId="48" applyFont="1" applyFill="1" applyAlignment="1">
      <alignment horizontal="center" vertical="top"/>
    </xf>
    <xf numFmtId="0" fontId="22" fillId="0" borderId="0" xfId="48" applyFont="1" applyFill="1" applyAlignment="1">
      <alignment horizontal="left" vertical="top" wrapText="1"/>
    </xf>
    <xf numFmtId="0" fontId="22" fillId="0" borderId="17" xfId="48" applyFont="1" applyFill="1" applyBorder="1" applyAlignment="1" applyProtection="1">
      <alignment horizontal="center"/>
    </xf>
    <xf numFmtId="0" fontId="22" fillId="0" borderId="17" xfId="48" applyFont="1" applyFill="1" applyBorder="1" applyAlignment="1">
      <alignment horizontal="center" vertical="top" wrapText="1"/>
    </xf>
    <xf numFmtId="0" fontId="22" fillId="0" borderId="17" xfId="48" applyFont="1" applyFill="1" applyBorder="1" applyAlignment="1">
      <alignment horizontal="center"/>
    </xf>
    <xf numFmtId="165" fontId="22" fillId="0" borderId="0" xfId="72" applyNumberFormat="1" applyFont="1" applyFill="1" applyBorder="1" applyAlignment="1" applyProtection="1">
      <alignment horizontal="left" vertical="top" wrapText="1"/>
    </xf>
    <xf numFmtId="0" fontId="22" fillId="0" borderId="0" xfId="29" applyNumberFormat="1" applyFont="1" applyFill="1" applyBorder="1" applyAlignment="1" applyProtection="1">
      <alignment horizontal="right" wrapText="1"/>
    </xf>
    <xf numFmtId="0" fontId="22" fillId="0" borderId="0" xfId="44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Border="1" applyAlignment="1" applyProtection="1">
      <alignment horizontal="right"/>
    </xf>
    <xf numFmtId="0" fontId="22" fillId="0" borderId="0" xfId="44" applyFont="1" applyFill="1" applyBorder="1" applyAlignment="1">
      <alignment vertical="top" wrapText="1"/>
    </xf>
    <xf numFmtId="0" fontId="21" fillId="0" borderId="0" xfId="44" applyFont="1" applyFill="1" applyAlignment="1">
      <alignment vertical="top" wrapText="1"/>
    </xf>
    <xf numFmtId="170" fontId="22" fillId="0" borderId="0" xfId="44" applyNumberFormat="1" applyFont="1" applyFill="1" applyBorder="1" applyAlignment="1">
      <alignment horizontal="right" vertical="top" wrapText="1"/>
    </xf>
    <xf numFmtId="0" fontId="22" fillId="0" borderId="11" xfId="44" applyFont="1" applyFill="1" applyBorder="1" applyAlignment="1">
      <alignment vertical="top" wrapText="1"/>
    </xf>
    <xf numFmtId="0" fontId="22" fillId="0" borderId="0" xfId="44" applyNumberFormat="1" applyFont="1" applyFill="1" applyAlignment="1">
      <alignment horizontal="right"/>
    </xf>
    <xf numFmtId="0" fontId="22" fillId="0" borderId="10" xfId="44" applyFont="1" applyFill="1" applyBorder="1" applyAlignment="1">
      <alignment vertical="top" wrapText="1"/>
    </xf>
    <xf numFmtId="0" fontId="22" fillId="0" borderId="0" xfId="44" applyFont="1" applyFill="1" applyAlignment="1">
      <alignment horizontal="right" vertical="top" wrapText="1"/>
    </xf>
    <xf numFmtId="0" fontId="21" fillId="0" borderId="0" xfId="44" applyFont="1" applyFill="1" applyAlignment="1" applyProtection="1">
      <alignment horizontal="left"/>
    </xf>
    <xf numFmtId="0" fontId="22" fillId="0" borderId="0" xfId="44" applyNumberFormat="1" applyFont="1" applyFill="1" applyBorder="1" applyAlignment="1" applyProtection="1">
      <alignment horizontal="right" wrapText="1"/>
    </xf>
    <xf numFmtId="0" fontId="22" fillId="0" borderId="10" xfId="44" applyNumberFormat="1" applyFont="1" applyFill="1" applyBorder="1" applyAlignment="1" applyProtection="1">
      <alignment horizontal="right" wrapText="1"/>
    </xf>
    <xf numFmtId="0" fontId="22" fillId="0" borderId="0" xfId="44" applyFont="1" applyFill="1" applyBorder="1" applyAlignment="1">
      <alignment horizontal="left" vertical="top" wrapText="1"/>
    </xf>
    <xf numFmtId="0" fontId="22" fillId="0" borderId="0" xfId="44" applyFont="1" applyFill="1" applyBorder="1" applyAlignment="1">
      <alignment horizontal="right" vertical="top" wrapText="1"/>
    </xf>
    <xf numFmtId="0" fontId="21" fillId="0" borderId="0" xfId="44" applyFont="1" applyFill="1" applyBorder="1" applyAlignment="1" applyProtection="1">
      <alignment horizontal="left"/>
    </xf>
    <xf numFmtId="0" fontId="21" fillId="0" borderId="0" xfId="44" applyFont="1" applyFill="1" applyBorder="1" applyAlignment="1">
      <alignment horizontal="right" vertical="top" wrapText="1"/>
    </xf>
    <xf numFmtId="0" fontId="21" fillId="0" borderId="0" xfId="44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Border="1"/>
    <xf numFmtId="0" fontId="22" fillId="0" borderId="0" xfId="44" applyFont="1" applyFill="1" applyAlignment="1" applyProtection="1">
      <alignment horizontal="left" vertical="top" wrapText="1"/>
    </xf>
    <xf numFmtId="0" fontId="21" fillId="0" borderId="0" xfId="44" applyFont="1" applyFill="1" applyAlignment="1" applyProtection="1">
      <alignment horizontal="left" vertical="top" wrapText="1"/>
    </xf>
    <xf numFmtId="0" fontId="22" fillId="0" borderId="0" xfId="44" applyNumberFormat="1" applyFont="1" applyFill="1" applyBorder="1" applyAlignment="1">
      <alignment horizontal="right"/>
    </xf>
    <xf numFmtId="0" fontId="21" fillId="0" borderId="11" xfId="44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Alignment="1" applyProtection="1">
      <alignment horizontal="right" wrapText="1"/>
    </xf>
    <xf numFmtId="166" fontId="22" fillId="0" borderId="0" xfId="44" applyNumberFormat="1" applyFont="1" applyFill="1" applyBorder="1" applyAlignment="1">
      <alignment horizontal="right" vertical="top" wrapText="1"/>
    </xf>
    <xf numFmtId="165" fontId="21" fillId="0" borderId="0" xfId="72" applyNumberFormat="1" applyFont="1" applyFill="1" applyAlignment="1" applyProtection="1">
      <alignment horizontal="left" vertical="top" wrapText="1"/>
    </xf>
    <xf numFmtId="175" fontId="21" fillId="0" borderId="0" xfId="44" applyNumberFormat="1" applyFont="1" applyFill="1" applyBorder="1" applyAlignment="1">
      <alignment horizontal="right" vertical="top" wrapText="1"/>
    </xf>
    <xf numFmtId="165" fontId="21" fillId="0" borderId="0" xfId="72" applyNumberFormat="1" applyFont="1" applyFill="1" applyBorder="1" applyAlignment="1" applyProtection="1">
      <alignment horizontal="left" vertical="top" wrapText="1"/>
    </xf>
    <xf numFmtId="0" fontId="22" fillId="0" borderId="10" xfId="44" applyFont="1" applyFill="1" applyBorder="1" applyAlignment="1">
      <alignment horizontal="left" vertical="top" wrapText="1"/>
    </xf>
    <xf numFmtId="0" fontId="22" fillId="0" borderId="10" xfId="44" applyFont="1" applyFill="1" applyBorder="1" applyAlignment="1">
      <alignment horizontal="right" vertical="top" wrapText="1"/>
    </xf>
    <xf numFmtId="0" fontId="21" fillId="0" borderId="10" xfId="44" applyFont="1" applyFill="1" applyBorder="1" applyAlignment="1" applyProtection="1">
      <alignment horizontal="left" vertical="top" wrapText="1"/>
    </xf>
    <xf numFmtId="0" fontId="22" fillId="0" borderId="10" xfId="44" applyNumberFormat="1" applyFont="1" applyFill="1" applyBorder="1" applyAlignment="1" applyProtection="1">
      <alignment horizontal="right"/>
    </xf>
    <xf numFmtId="0" fontId="24" fillId="0" borderId="0" xfId="0" applyFont="1" applyFill="1" applyAlignment="1">
      <alignment horizontal="center"/>
    </xf>
    <xf numFmtId="0" fontId="22" fillId="0" borderId="0" xfId="44" applyFont="1" applyFill="1" applyAlignment="1"/>
    <xf numFmtId="0" fontId="22" fillId="0" borderId="0" xfId="44" applyFont="1" applyFill="1" applyBorder="1" applyAlignment="1"/>
    <xf numFmtId="0" fontId="22" fillId="0" borderId="0" xfId="44" applyNumberFormat="1" applyFont="1" applyFill="1" applyAlignment="1">
      <alignment horizontal="right" wrapText="1"/>
    </xf>
    <xf numFmtId="0" fontId="21" fillId="0" borderId="0" xfId="44" applyFont="1" applyFill="1" applyBorder="1" applyAlignment="1">
      <alignment vertical="top" wrapText="1"/>
    </xf>
    <xf numFmtId="0" fontId="22" fillId="0" borderId="11" xfId="44" applyNumberFormat="1" applyFont="1" applyFill="1" applyBorder="1" applyAlignment="1" applyProtection="1">
      <alignment horizontal="right" wrapText="1"/>
    </xf>
    <xf numFmtId="0" fontId="22" fillId="0" borderId="0" xfId="44" applyFont="1" applyFill="1" applyBorder="1"/>
    <xf numFmtId="0" fontId="21" fillId="0" borderId="10" xfId="44" applyFont="1" applyFill="1" applyBorder="1" applyAlignment="1" applyProtection="1">
      <alignment horizontal="left"/>
    </xf>
    <xf numFmtId="166" fontId="22" fillId="0" borderId="0" xfId="72" applyNumberFormat="1" applyFont="1" applyFill="1" applyBorder="1" applyAlignment="1">
      <alignment horizontal="right" vertical="top" wrapText="1"/>
    </xf>
    <xf numFmtId="166" fontId="22" fillId="0" borderId="0" xfId="44" applyNumberFormat="1" applyFont="1" applyFill="1" applyBorder="1" applyAlignment="1">
      <alignment vertical="top" wrapText="1"/>
    </xf>
    <xf numFmtId="0" fontId="22" fillId="0" borderId="0" xfId="44" applyNumberFormat="1" applyFont="1" applyFill="1" applyBorder="1" applyAlignment="1">
      <alignment horizontal="right" wrapText="1"/>
    </xf>
    <xf numFmtId="0" fontId="22" fillId="0" borderId="0" xfId="44" applyNumberFormat="1" applyFont="1" applyFill="1" applyBorder="1" applyAlignment="1" applyProtection="1">
      <alignment horizontal="left"/>
    </xf>
    <xf numFmtId="175" fontId="21" fillId="0" borderId="0" xfId="44" applyNumberFormat="1" applyFont="1" applyFill="1" applyBorder="1" applyAlignment="1">
      <alignment vertical="top" wrapText="1"/>
    </xf>
    <xf numFmtId="0" fontId="22" fillId="0" borderId="0" xfId="72" applyNumberFormat="1" applyFont="1" applyFill="1" applyBorder="1" applyAlignment="1" applyProtection="1">
      <alignment horizontal="right"/>
    </xf>
    <xf numFmtId="165" fontId="22" fillId="0" borderId="0" xfId="72" applyNumberFormat="1" applyFont="1" applyFill="1" applyAlignment="1"/>
    <xf numFmtId="0" fontId="22" fillId="0" borderId="0" xfId="72" applyNumberFormat="1" applyFont="1" applyFill="1" applyBorder="1" applyAlignment="1" applyProtection="1">
      <alignment horizontal="right" wrapText="1"/>
    </xf>
    <xf numFmtId="0" fontId="22" fillId="0" borderId="0" xfId="72" applyNumberFormat="1" applyFont="1" applyFill="1" applyAlignment="1">
      <alignment horizontal="right" wrapText="1"/>
    </xf>
    <xf numFmtId="0" fontId="22" fillId="0" borderId="0" xfId="72" applyNumberFormat="1" applyFont="1" applyFill="1" applyBorder="1" applyAlignment="1">
      <alignment horizontal="right" wrapText="1"/>
    </xf>
    <xf numFmtId="181" fontId="21" fillId="0" borderId="0" xfId="72" applyNumberFormat="1" applyFont="1" applyFill="1" applyBorder="1" applyAlignment="1" applyProtection="1">
      <alignment horizontal="right" vertical="top" wrapText="1"/>
    </xf>
    <xf numFmtId="165" fontId="21" fillId="0" borderId="10" xfId="72" applyNumberFormat="1" applyFont="1" applyFill="1" applyBorder="1" applyAlignment="1" applyProtection="1">
      <alignment horizontal="left" vertical="top" wrapText="1"/>
    </xf>
    <xf numFmtId="0" fontId="22" fillId="0" borderId="0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21" fillId="0" borderId="10" xfId="0" applyNumberFormat="1" applyFont="1" applyFill="1" applyBorder="1" applyAlignment="1">
      <alignment horizontal="right" wrapText="1"/>
    </xf>
    <xf numFmtId="43" fontId="22" fillId="0" borderId="0" xfId="0" applyNumberFormat="1" applyFont="1" applyFill="1" applyBorder="1" applyAlignment="1">
      <alignment horizontal="right" wrapText="1"/>
    </xf>
    <xf numFmtId="43" fontId="21" fillId="0" borderId="0" xfId="0" applyNumberFormat="1" applyFont="1" applyFill="1" applyBorder="1" applyAlignment="1">
      <alignment horizontal="right" wrapText="1"/>
    </xf>
    <xf numFmtId="43" fontId="22" fillId="0" borderId="0" xfId="61" applyNumberFormat="1" applyFont="1" applyFill="1" applyAlignment="1">
      <alignment horizontal="right" wrapText="1"/>
    </xf>
    <xf numFmtId="0" fontId="22" fillId="0" borderId="0" xfId="70" applyNumberFormat="1" applyFont="1" applyFill="1" applyAlignment="1" applyProtection="1">
      <alignment horizontal="left"/>
    </xf>
    <xf numFmtId="43" fontId="21" fillId="0" borderId="10" xfId="28" applyFont="1" applyFill="1" applyBorder="1" applyAlignment="1">
      <alignment horizontal="right" wrapText="1"/>
    </xf>
    <xf numFmtId="43" fontId="21" fillId="0" borderId="0" xfId="28" applyFont="1" applyFill="1" applyBorder="1" applyAlignment="1">
      <alignment horizontal="right" wrapText="1"/>
    </xf>
    <xf numFmtId="0" fontId="21" fillId="0" borderId="0" xfId="62" applyNumberFormat="1" applyFont="1" applyFill="1" applyBorder="1" applyAlignment="1" applyProtection="1">
      <alignment horizontal="left"/>
    </xf>
    <xf numFmtId="0" fontId="21" fillId="0" borderId="0" xfId="62" applyFont="1" applyFill="1" applyBorder="1" applyAlignment="1" applyProtection="1">
      <alignment horizontal="left"/>
    </xf>
    <xf numFmtId="0" fontId="22" fillId="0" borderId="0" xfId="62" applyFont="1" applyFill="1" applyAlignment="1">
      <alignment horizontal="left"/>
    </xf>
    <xf numFmtId="0" fontId="21" fillId="0" borderId="0" xfId="70" applyNumberFormat="1" applyFont="1" applyFill="1" applyBorder="1" applyAlignment="1" applyProtection="1">
      <alignment horizontal="left"/>
    </xf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4" fillId="0" borderId="0" xfId="0" applyFont="1" applyFill="1" applyBorder="1" applyAlignment="1"/>
    <xf numFmtId="0" fontId="22" fillId="0" borderId="0" xfId="50" applyFont="1" applyFill="1" applyAlignment="1">
      <alignment horizontal="left"/>
    </xf>
    <xf numFmtId="165" fontId="21" fillId="0" borderId="0" xfId="73" applyNumberFormat="1" applyFont="1" applyFill="1" applyBorder="1" applyAlignment="1" applyProtection="1"/>
    <xf numFmtId="0" fontId="23" fillId="0" borderId="0" xfId="0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1" fillId="0" borderId="0" xfId="28" applyNumberFormat="1" applyFont="1" applyFill="1" applyBorder="1" applyAlignment="1">
      <alignment horizontal="right" wrapText="1"/>
    </xf>
    <xf numFmtId="0" fontId="21" fillId="0" borderId="0" xfId="51" applyNumberFormat="1" applyFont="1" applyFill="1" applyBorder="1" applyAlignment="1" applyProtection="1">
      <alignment horizontal="center"/>
    </xf>
    <xf numFmtId="0" fontId="22" fillId="0" borderId="0" xfId="51" applyFont="1" applyFill="1"/>
    <xf numFmtId="43" fontId="21" fillId="0" borderId="0" xfId="30" applyFont="1" applyFill="1" applyBorder="1" applyAlignment="1" applyProtection="1">
      <alignment horizontal="center" wrapText="1"/>
    </xf>
    <xf numFmtId="43" fontId="21" fillId="0" borderId="10" xfId="30" applyFont="1" applyFill="1" applyBorder="1" applyAlignment="1">
      <alignment horizontal="right" wrapText="1"/>
    </xf>
    <xf numFmtId="0" fontId="22" fillId="0" borderId="0" xfId="30" applyNumberFormat="1" applyFont="1" applyFill="1" applyBorder="1" applyAlignment="1">
      <alignment horizontal="right" wrapText="1"/>
    </xf>
    <xf numFmtId="0" fontId="21" fillId="0" borderId="0" xfId="30" applyNumberFormat="1" applyFont="1" applyFill="1" applyBorder="1" applyAlignment="1">
      <alignment horizontal="right" wrapText="1"/>
    </xf>
    <xf numFmtId="0" fontId="22" fillId="0" borderId="10" xfId="30" applyNumberFormat="1" applyFont="1" applyFill="1" applyBorder="1" applyAlignment="1">
      <alignment horizontal="right" wrapText="1"/>
    </xf>
    <xf numFmtId="43" fontId="22" fillId="0" borderId="0" xfId="30" applyFont="1" applyFill="1" applyBorder="1" applyAlignment="1">
      <alignment horizontal="center" wrapText="1"/>
    </xf>
    <xf numFmtId="43" fontId="22" fillId="0" borderId="0" xfId="30" applyFont="1" applyFill="1" applyAlignment="1">
      <alignment horizontal="center" wrapText="1"/>
    </xf>
    <xf numFmtId="0" fontId="22" fillId="0" borderId="0" xfId="69" applyFont="1" applyFill="1" applyProtection="1"/>
    <xf numFmtId="43" fontId="21" fillId="0" borderId="13" xfId="30" applyFont="1" applyFill="1" applyBorder="1" applyAlignment="1">
      <alignment horizontal="center"/>
    </xf>
    <xf numFmtId="43" fontId="22" fillId="0" borderId="0" xfId="30" applyFont="1" applyFill="1" applyAlignment="1">
      <alignment wrapText="1"/>
    </xf>
    <xf numFmtId="0" fontId="22" fillId="0" borderId="0" xfId="71" applyFont="1" applyFill="1"/>
    <xf numFmtId="0" fontId="22" fillId="0" borderId="0" xfId="51" applyFont="1" applyFill="1" applyAlignment="1">
      <alignment vertical="top" wrapText="1"/>
    </xf>
    <xf numFmtId="0" fontId="22" fillId="0" borderId="0" xfId="51" applyNumberFormat="1" applyFont="1" applyFill="1"/>
    <xf numFmtId="0" fontId="22" fillId="0" borderId="0" xfId="51" applyFont="1" applyFill="1" applyAlignment="1"/>
    <xf numFmtId="43" fontId="21" fillId="0" borderId="13" xfId="28" applyFont="1" applyFill="1" applyBorder="1" applyAlignment="1">
      <alignment horizontal="right"/>
    </xf>
    <xf numFmtId="43" fontId="21" fillId="0" borderId="13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 applyProtection="1">
      <alignment horizontal="left" vertical="top" wrapText="1"/>
    </xf>
    <xf numFmtId="2" fontId="29" fillId="0" borderId="0" xfId="0" applyNumberFormat="1" applyFont="1" applyFill="1"/>
    <xf numFmtId="0" fontId="29" fillId="0" borderId="0" xfId="0" applyFont="1" applyFill="1" applyAlignment="1">
      <alignment horizontal="right"/>
    </xf>
    <xf numFmtId="0" fontId="34" fillId="0" borderId="0" xfId="0" applyFont="1" applyFill="1" applyBorder="1" applyAlignment="1">
      <alignment horizontal="right"/>
    </xf>
    <xf numFmtId="0" fontId="21" fillId="0" borderId="17" xfId="0" applyFont="1" applyFill="1" applyBorder="1" applyAlignment="1" applyProtection="1">
      <alignment horizontal="left" vertical="center" wrapText="1"/>
    </xf>
    <xf numFmtId="0" fontId="21" fillId="0" borderId="17" xfId="28" applyNumberFormat="1" applyFont="1" applyFill="1" applyBorder="1" applyAlignment="1">
      <alignment horizontal="right" vertical="center" wrapText="1"/>
    </xf>
    <xf numFmtId="0" fontId="29" fillId="0" borderId="17" xfId="0" applyFont="1" applyBorder="1" applyAlignment="1" applyProtection="1">
      <alignment horizontal="left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1" fillId="0" borderId="0" xfId="70" applyNumberFormat="1" applyFont="1" applyFill="1" applyBorder="1" applyAlignment="1" applyProtection="1">
      <alignment horizontal="center"/>
    </xf>
    <xf numFmtId="0" fontId="21" fillId="0" borderId="0" xfId="61" applyFont="1" applyFill="1" applyBorder="1" applyAlignment="1">
      <alignment horizontal="center" vertical="top" wrapText="1"/>
    </xf>
    <xf numFmtId="49" fontId="22" fillId="0" borderId="0" xfId="64" applyNumberFormat="1" applyFont="1" applyFill="1" applyAlignment="1" applyProtection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53" applyFont="1" applyFill="1" applyAlignment="1" applyProtection="1">
      <alignment vertical="top"/>
    </xf>
    <xf numFmtId="0" fontId="22" fillId="0" borderId="0" xfId="53" applyFont="1" applyFill="1" applyAlignment="1" applyProtection="1">
      <alignment horizontal="right" vertical="top"/>
    </xf>
    <xf numFmtId="0" fontId="21" fillId="0" borderId="0" xfId="53" applyFont="1" applyFill="1" applyAlignment="1" applyProtection="1">
      <alignment horizontal="left" vertical="top" wrapText="1"/>
    </xf>
    <xf numFmtId="0" fontId="22" fillId="0" borderId="0" xfId="53" applyFont="1" applyFill="1" applyAlignment="1" applyProtection="1"/>
    <xf numFmtId="0" fontId="22" fillId="0" borderId="0" xfId="53" applyNumberFormat="1" applyFont="1" applyFill="1" applyBorder="1" applyAlignment="1" applyProtection="1">
      <alignment horizontal="right" wrapText="1"/>
    </xf>
    <xf numFmtId="0" fontId="22" fillId="0" borderId="10" xfId="53" applyNumberFormat="1" applyFont="1" applyFill="1" applyBorder="1" applyAlignment="1" applyProtection="1">
      <alignment horizontal="right" wrapText="1"/>
    </xf>
    <xf numFmtId="0" fontId="22" fillId="0" borderId="10" xfId="53" applyFont="1" applyFill="1" applyBorder="1" applyAlignment="1" applyProtection="1">
      <alignment vertical="top"/>
    </xf>
    <xf numFmtId="0" fontId="22" fillId="0" borderId="10" xfId="53" applyFont="1" applyFill="1" applyBorder="1" applyAlignment="1" applyProtection="1">
      <alignment horizontal="right" vertical="top"/>
    </xf>
    <xf numFmtId="0" fontId="21" fillId="0" borderId="10" xfId="53" applyFont="1" applyFill="1" applyBorder="1" applyAlignment="1" applyProtection="1">
      <alignment vertical="top" wrapText="1"/>
    </xf>
    <xf numFmtId="0" fontId="21" fillId="0" borderId="0" xfId="44" applyFont="1" applyFill="1" applyAlignment="1">
      <alignment horizontal="right" vertical="top" wrapText="1"/>
    </xf>
    <xf numFmtId="171" fontId="21" fillId="0" borderId="0" xfId="44" applyNumberFormat="1" applyFont="1" applyFill="1" applyAlignment="1">
      <alignment horizontal="right" vertical="top" wrapText="1"/>
    </xf>
    <xf numFmtId="171" fontId="21" fillId="0" borderId="0" xfId="44" applyNumberFormat="1" applyFont="1" applyFill="1" applyBorder="1" applyAlignment="1">
      <alignment horizontal="right" vertical="top" wrapText="1"/>
    </xf>
    <xf numFmtId="175" fontId="21" fillId="0" borderId="0" xfId="44" applyNumberFormat="1" applyFont="1" applyFill="1" applyAlignment="1">
      <alignment horizontal="right" vertical="top" wrapText="1"/>
    </xf>
    <xf numFmtId="170" fontId="22" fillId="0" borderId="0" xfId="44" applyNumberFormat="1" applyFont="1" applyFill="1" applyAlignment="1">
      <alignment horizontal="right" vertical="top" wrapText="1"/>
    </xf>
    <xf numFmtId="0" fontId="22" fillId="0" borderId="0" xfId="44" applyNumberFormat="1" applyFont="1" applyFill="1" applyBorder="1" applyAlignment="1">
      <alignment horizontal="right" vertical="top" wrapText="1"/>
    </xf>
    <xf numFmtId="0" fontId="22" fillId="0" borderId="0" xfId="44" applyFont="1" applyFill="1" applyAlignment="1">
      <alignment horizontal="left" vertical="top" wrapText="1"/>
    </xf>
    <xf numFmtId="166" fontId="22" fillId="0" borderId="0" xfId="44" applyNumberFormat="1" applyFont="1" applyFill="1" applyAlignment="1">
      <alignment horizontal="right" vertical="top" wrapText="1"/>
    </xf>
    <xf numFmtId="0" fontId="22" fillId="0" borderId="0" xfId="72" applyNumberFormat="1" applyFont="1" applyFill="1" applyBorder="1" applyAlignment="1" applyProtection="1">
      <alignment horizontal="left"/>
    </xf>
    <xf numFmtId="0" fontId="22" fillId="0" borderId="10" xfId="72" applyNumberFormat="1" applyFont="1" applyFill="1" applyBorder="1" applyAlignment="1" applyProtection="1">
      <alignment horizontal="right" wrapText="1"/>
    </xf>
    <xf numFmtId="0" fontId="22" fillId="0" borderId="0" xfId="44" applyFont="1" applyFill="1" applyBorder="1" applyAlignment="1">
      <alignment horizontal="right"/>
    </xf>
    <xf numFmtId="0" fontId="22" fillId="0" borderId="0" xfId="63" applyNumberFormat="1" applyFont="1" applyFill="1" applyBorder="1" applyAlignment="1" applyProtection="1">
      <alignment horizontal="right" wrapText="1"/>
    </xf>
    <xf numFmtId="0" fontId="21" fillId="0" borderId="0" xfId="44" applyFont="1" applyFill="1" applyBorder="1" applyAlignment="1" applyProtection="1">
      <alignment horizontal="center" vertical="top" wrapText="1"/>
    </xf>
    <xf numFmtId="0" fontId="22" fillId="0" borderId="0" xfId="46" applyFont="1" applyFill="1" applyBorder="1" applyAlignment="1">
      <alignment horizontal="right" vertical="top"/>
    </xf>
    <xf numFmtId="0" fontId="22" fillId="0" borderId="0" xfId="57" applyNumberFormat="1" applyFont="1" applyFill="1" applyBorder="1" applyAlignment="1" applyProtection="1">
      <alignment horizontal="center"/>
    </xf>
    <xf numFmtId="0" fontId="22" fillId="0" borderId="0" xfId="58" applyFont="1" applyFill="1"/>
    <xf numFmtId="49" fontId="22" fillId="0" borderId="0" xfId="58" applyNumberFormat="1" applyFont="1" applyFill="1" applyAlignment="1">
      <alignment horizontal="center"/>
    </xf>
    <xf numFmtId="0" fontId="22" fillId="0" borderId="0" xfId="58" applyFont="1" applyFill="1" applyBorder="1" applyAlignment="1">
      <alignment horizontal="left" vertical="top" wrapText="1"/>
    </xf>
    <xf numFmtId="0" fontId="22" fillId="0" borderId="0" xfId="58" applyFont="1" applyFill="1" applyBorder="1" applyAlignment="1">
      <alignment horizontal="right" vertical="top" wrapText="1"/>
    </xf>
    <xf numFmtId="0" fontId="22" fillId="0" borderId="0" xfId="58" applyFont="1" applyFill="1" applyBorder="1" applyAlignment="1">
      <alignment horizontal="left"/>
    </xf>
    <xf numFmtId="0" fontId="22" fillId="0" borderId="0" xfId="58" applyFont="1" applyFill="1" applyAlignment="1">
      <alignment horizontal="left"/>
    </xf>
    <xf numFmtId="0" fontId="22" fillId="0" borderId="0" xfId="58" applyNumberFormat="1" applyFont="1" applyFill="1" applyBorder="1" applyAlignment="1" applyProtection="1">
      <alignment horizontal="left"/>
    </xf>
    <xf numFmtId="0" fontId="22" fillId="0" borderId="0" xfId="58" applyNumberFormat="1" applyFont="1" applyFill="1" applyBorder="1" applyAlignment="1" applyProtection="1">
      <alignment horizontal="right"/>
    </xf>
    <xf numFmtId="0" fontId="21" fillId="0" borderId="0" xfId="58" applyFont="1" applyFill="1" applyBorder="1" applyAlignment="1" applyProtection="1">
      <alignment horizontal="left"/>
    </xf>
    <xf numFmtId="0" fontId="22" fillId="0" borderId="0" xfId="58" applyNumberFormat="1" applyFont="1" applyFill="1" applyBorder="1" applyAlignment="1" applyProtection="1">
      <alignment horizontal="center"/>
    </xf>
    <xf numFmtId="0" fontId="21" fillId="0" borderId="0" xfId="58" applyFont="1" applyFill="1" applyBorder="1" applyAlignment="1">
      <alignment horizontal="right" vertical="top" wrapText="1"/>
    </xf>
    <xf numFmtId="0" fontId="21" fillId="0" borderId="0" xfId="58" applyFont="1" applyFill="1" applyBorder="1" applyAlignment="1" applyProtection="1">
      <alignment horizontal="left" vertical="top" wrapText="1"/>
    </xf>
    <xf numFmtId="0" fontId="22" fillId="0" borderId="0" xfId="58" applyNumberFormat="1" applyFont="1" applyFill="1" applyBorder="1" applyAlignment="1">
      <alignment horizontal="right" vertical="top" wrapText="1"/>
    </xf>
    <xf numFmtId="0" fontId="22" fillId="0" borderId="11" xfId="58" applyFont="1" applyFill="1" applyBorder="1" applyAlignment="1">
      <alignment horizontal="left" vertical="top" wrapText="1"/>
    </xf>
    <xf numFmtId="0" fontId="22" fillId="0" borderId="11" xfId="58" applyFont="1" applyFill="1" applyBorder="1" applyAlignment="1" applyProtection="1">
      <alignment horizontal="left" vertical="top" wrapText="1"/>
    </xf>
    <xf numFmtId="0" fontId="22" fillId="0" borderId="0" xfId="58" applyNumberFormat="1" applyFont="1" applyFill="1" applyAlignment="1">
      <alignment horizontal="right"/>
    </xf>
    <xf numFmtId="0" fontId="22" fillId="0" borderId="0" xfId="58" applyFont="1" applyFill="1" applyBorder="1" applyAlignment="1">
      <alignment vertical="top" wrapText="1"/>
    </xf>
    <xf numFmtId="0" fontId="22" fillId="0" borderId="0" xfId="58" applyFont="1" applyFill="1" applyAlignment="1">
      <alignment horizontal="left" vertical="top" wrapText="1"/>
    </xf>
    <xf numFmtId="0" fontId="22" fillId="0" borderId="0" xfId="58" applyNumberFormat="1" applyFont="1" applyFill="1"/>
    <xf numFmtId="173" fontId="21" fillId="0" borderId="0" xfId="58" applyNumberFormat="1" applyFont="1" applyFill="1" applyBorder="1" applyAlignment="1">
      <alignment horizontal="right" vertical="top" wrapText="1"/>
    </xf>
    <xf numFmtId="0" fontId="21" fillId="0" borderId="11" xfId="58" applyFont="1" applyFill="1" applyBorder="1" applyAlignment="1" applyProtection="1">
      <alignment horizontal="left" vertical="top" wrapText="1"/>
    </xf>
    <xf numFmtId="0" fontId="22" fillId="0" borderId="0" xfId="58" applyFont="1" applyFill="1" applyAlignment="1">
      <alignment horizontal="right" vertical="top" wrapText="1"/>
    </xf>
    <xf numFmtId="0" fontId="22" fillId="0" borderId="0" xfId="63" applyFont="1" applyFill="1" applyBorder="1" applyAlignment="1">
      <alignment horizontal="left" vertical="top" wrapText="1"/>
    </xf>
    <xf numFmtId="0" fontId="22" fillId="0" borderId="10" xfId="63" applyFont="1" applyFill="1" applyBorder="1" applyAlignment="1">
      <alignment horizontal="left" vertical="top" wrapText="1"/>
    </xf>
    <xf numFmtId="0" fontId="22" fillId="0" borderId="0" xfId="63" applyFont="1" applyFill="1" applyBorder="1" applyAlignment="1">
      <alignment horizontal="right" vertical="top" wrapText="1"/>
    </xf>
    <xf numFmtId="0" fontId="21" fillId="0" borderId="0" xfId="63" applyFont="1" applyFill="1" applyBorder="1" applyAlignment="1" applyProtection="1">
      <alignment horizontal="left"/>
    </xf>
    <xf numFmtId="0" fontId="21" fillId="0" borderId="2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3" fontId="23" fillId="0" borderId="0" xfId="28" applyFont="1" applyFill="1" applyBorder="1" applyAlignment="1">
      <alignment horizontal="right"/>
    </xf>
    <xf numFmtId="0" fontId="22" fillId="0" borderId="13" xfId="0" applyFont="1" applyFill="1" applyBorder="1" applyAlignment="1"/>
    <xf numFmtId="0" fontId="22" fillId="0" borderId="0" xfId="44" applyNumberFormat="1" applyFont="1" applyFill="1" applyBorder="1" applyAlignment="1">
      <alignment horizontal="left" vertical="top" wrapText="1"/>
    </xf>
    <xf numFmtId="0" fontId="21" fillId="0" borderId="0" xfId="44" applyNumberFormat="1" applyFont="1" applyFill="1" applyBorder="1" applyAlignment="1">
      <alignment horizontal="right" vertical="top" wrapText="1"/>
    </xf>
    <xf numFmtId="0" fontId="21" fillId="0" borderId="0" xfId="44" applyNumberFormat="1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Border="1" applyAlignment="1" applyProtection="1">
      <alignment horizontal="left" vertical="top" wrapText="1"/>
    </xf>
    <xf numFmtId="0" fontId="22" fillId="0" borderId="10" xfId="44" applyFont="1" applyFill="1" applyBorder="1" applyAlignment="1">
      <alignment horizontal="left"/>
    </xf>
    <xf numFmtId="0" fontId="22" fillId="0" borderId="10" xfId="44" applyFont="1" applyFill="1" applyBorder="1" applyAlignment="1">
      <alignment horizontal="right"/>
    </xf>
    <xf numFmtId="0" fontId="22" fillId="0" borderId="10" xfId="0" applyFont="1" applyBorder="1"/>
    <xf numFmtId="0" fontId="28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/>
    </xf>
    <xf numFmtId="0" fontId="22" fillId="0" borderId="0" xfId="46" applyFont="1" applyFill="1" applyAlignment="1">
      <alignment horizontal="left" vertical="top"/>
    </xf>
    <xf numFmtId="0" fontId="22" fillId="0" borderId="0" xfId="48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0" xfId="28" applyNumberFormat="1" applyFont="1" applyFill="1" applyBorder="1" applyAlignment="1">
      <alignment horizontal="right" vertical="center" wrapText="1"/>
    </xf>
    <xf numFmtId="0" fontId="22" fillId="0" borderId="0" xfId="62" applyFont="1" applyFill="1" applyAlignment="1">
      <alignment horizontal="center"/>
    </xf>
    <xf numFmtId="0" fontId="22" fillId="0" borderId="21" xfId="0" applyFont="1" applyFill="1" applyBorder="1" applyAlignment="1">
      <alignment horizontal="right"/>
    </xf>
    <xf numFmtId="0" fontId="21" fillId="0" borderId="21" xfId="0" applyFont="1" applyFill="1" applyBorder="1" applyAlignment="1">
      <alignment horizontal="right"/>
    </xf>
    <xf numFmtId="0" fontId="22" fillId="0" borderId="0" xfId="58" applyFont="1" applyFill="1" applyAlignment="1"/>
    <xf numFmtId="0" fontId="22" fillId="0" borderId="10" xfId="58" applyFont="1" applyFill="1" applyBorder="1" applyAlignment="1">
      <alignment horizontal="left" vertical="top" wrapText="1"/>
    </xf>
    <xf numFmtId="0" fontId="21" fillId="0" borderId="10" xfId="58" applyFont="1" applyFill="1" applyBorder="1" applyAlignment="1" applyProtection="1">
      <alignment horizontal="left" vertical="top" wrapText="1"/>
    </xf>
    <xf numFmtId="0" fontId="22" fillId="0" borderId="10" xfId="63" applyFont="1" applyFill="1" applyBorder="1" applyAlignment="1">
      <alignment horizontal="right" vertical="top" wrapText="1"/>
    </xf>
    <xf numFmtId="0" fontId="21" fillId="0" borderId="10" xfId="63" applyFont="1" applyFill="1" applyBorder="1" applyAlignment="1" applyProtection="1">
      <alignment horizontal="left"/>
    </xf>
    <xf numFmtId="0" fontId="22" fillId="0" borderId="0" xfId="58" applyFont="1" applyFill="1" applyBorder="1"/>
    <xf numFmtId="0" fontId="21" fillId="0" borderId="11" xfId="58" applyFont="1" applyFill="1" applyBorder="1" applyAlignment="1">
      <alignment horizontal="right" vertical="top" wrapText="1"/>
    </xf>
    <xf numFmtId="0" fontId="22" fillId="0" borderId="0" xfId="0" applyFont="1" applyAlignment="1">
      <alignment horizontal="center"/>
    </xf>
    <xf numFmtId="165" fontId="22" fillId="0" borderId="0" xfId="73" applyFont="1" applyFill="1" applyBorder="1" applyAlignment="1">
      <alignment horizontal="left" vertical="top" wrapText="1"/>
    </xf>
    <xf numFmtId="165" fontId="22" fillId="0" borderId="0" xfId="73" applyFont="1" applyFill="1" applyBorder="1" applyAlignment="1">
      <alignment horizontal="right" vertical="top" wrapText="1"/>
    </xf>
    <xf numFmtId="0" fontId="22" fillId="0" borderId="0" xfId="0" applyFont="1" applyBorder="1" applyAlignment="1">
      <alignment horizontal="right"/>
    </xf>
    <xf numFmtId="0" fontId="21" fillId="0" borderId="0" xfId="28" applyNumberFormat="1" applyFont="1" applyBorder="1" applyAlignment="1">
      <alignment horizontal="right"/>
    </xf>
    <xf numFmtId="43" fontId="21" fillId="0" borderId="0" xfId="28" applyFont="1" applyBorder="1" applyAlignment="1">
      <alignment horizontal="right"/>
    </xf>
    <xf numFmtId="0" fontId="22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0" xfId="0" applyNumberFormat="1" applyFont="1" applyBorder="1" applyAlignment="1">
      <alignment horizontal="right"/>
    </xf>
    <xf numFmtId="0" fontId="22" fillId="0" borderId="10" xfId="28" applyNumberFormat="1" applyFont="1" applyBorder="1" applyAlignment="1">
      <alignment horizontal="right"/>
    </xf>
    <xf numFmtId="0" fontId="22" fillId="0" borderId="13" xfId="0" applyFont="1" applyBorder="1" applyAlignment="1">
      <alignment horizontal="right"/>
    </xf>
    <xf numFmtId="0" fontId="22" fillId="0" borderId="0" xfId="58" applyNumberFormat="1" applyFont="1" applyFill="1" applyAlignment="1"/>
    <xf numFmtId="0" fontId="22" fillId="0" borderId="11" xfId="64" applyFont="1" applyFill="1" applyBorder="1" applyAlignment="1" applyProtection="1">
      <alignment vertical="top"/>
    </xf>
    <xf numFmtId="0" fontId="22" fillId="0" borderId="0" xfId="58" applyNumberFormat="1" applyFont="1" applyFill="1" applyBorder="1" applyAlignment="1" applyProtection="1">
      <alignment horizontal="right" wrapText="1"/>
    </xf>
    <xf numFmtId="0" fontId="22" fillId="0" borderId="0" xfId="58" applyNumberFormat="1" applyFont="1" applyFill="1" applyAlignment="1">
      <alignment horizontal="right" wrapText="1"/>
    </xf>
    <xf numFmtId="166" fontId="22" fillId="0" borderId="0" xfId="58" applyNumberFormat="1" applyFont="1" applyFill="1" applyBorder="1" applyAlignment="1">
      <alignment horizontal="right" vertical="top" wrapText="1"/>
    </xf>
    <xf numFmtId="175" fontId="21" fillId="0" borderId="0" xfId="58" applyNumberFormat="1" applyFont="1" applyFill="1" applyBorder="1" applyAlignment="1">
      <alignment horizontal="right" vertical="top" wrapText="1"/>
    </xf>
    <xf numFmtId="0" fontId="22" fillId="0" borderId="0" xfId="58" applyNumberFormat="1" applyFont="1" applyFill="1" applyBorder="1" applyAlignment="1">
      <alignment horizontal="right" wrapText="1"/>
    </xf>
    <xf numFmtId="0" fontId="22" fillId="0" borderId="0" xfId="58" applyNumberFormat="1" applyFont="1" applyFill="1" applyBorder="1"/>
    <xf numFmtId="175" fontId="22" fillId="0" borderId="0" xfId="58" applyNumberFormat="1" applyFont="1" applyFill="1" applyBorder="1" applyAlignment="1">
      <alignment horizontal="right" vertical="top" wrapText="1"/>
    </xf>
    <xf numFmtId="0" fontId="22" fillId="0" borderId="0" xfId="58" applyFont="1" applyFill="1" applyBorder="1" applyAlignment="1">
      <alignment horizontal="left" vertical="top"/>
    </xf>
    <xf numFmtId="167" fontId="22" fillId="0" borderId="0" xfId="58" applyNumberFormat="1" applyFont="1" applyFill="1" applyBorder="1" applyAlignment="1">
      <alignment horizontal="right" vertical="top" wrapText="1"/>
    </xf>
    <xf numFmtId="0" fontId="22" fillId="0" borderId="10" xfId="58" applyFont="1" applyFill="1" applyBorder="1" applyAlignment="1">
      <alignment horizontal="right" vertical="top" wrapText="1"/>
    </xf>
    <xf numFmtId="0" fontId="22" fillId="0" borderId="10" xfId="58" applyNumberFormat="1" applyFont="1" applyFill="1" applyBorder="1" applyAlignment="1" applyProtection="1">
      <alignment horizontal="right" wrapText="1"/>
    </xf>
    <xf numFmtId="0" fontId="22" fillId="0" borderId="0" xfId="58" applyFont="1" applyFill="1" applyAlignment="1">
      <alignment wrapText="1"/>
    </xf>
    <xf numFmtId="0" fontId="21" fillId="0" borderId="0" xfId="61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right" wrapText="1"/>
    </xf>
    <xf numFmtId="0" fontId="22" fillId="0" borderId="10" xfId="0" applyNumberFormat="1" applyFont="1" applyFill="1" applyBorder="1" applyAlignment="1">
      <alignment horizontal="right" wrapText="1"/>
    </xf>
    <xf numFmtId="43" fontId="22" fillId="0" borderId="0" xfId="0" applyNumberFormat="1" applyFont="1" applyFill="1" applyAlignment="1">
      <alignment horizontal="right" wrapText="1"/>
    </xf>
    <xf numFmtId="0" fontId="22" fillId="0" borderId="0" xfId="44" applyFont="1" applyFill="1" applyBorder="1" applyAlignment="1">
      <alignment horizontal="left"/>
    </xf>
    <xf numFmtId="0" fontId="22" fillId="0" borderId="15" xfId="64" applyFont="1" applyFill="1" applyBorder="1" applyAlignment="1" applyProtection="1">
      <alignment horizontal="left" vertical="top" wrapText="1"/>
    </xf>
    <xf numFmtId="0" fontId="22" fillId="0" borderId="15" xfId="64" applyFont="1" applyFill="1" applyBorder="1" applyAlignment="1" applyProtection="1">
      <alignment horizontal="right" vertical="top" wrapText="1"/>
    </xf>
    <xf numFmtId="0" fontId="22" fillId="0" borderId="15" xfId="63" applyFont="1" applyFill="1" applyBorder="1" applyAlignment="1" applyProtection="1">
      <alignment horizontal="left"/>
    </xf>
    <xf numFmtId="0" fontId="22" fillId="0" borderId="15" xfId="63" applyNumberFormat="1" applyFont="1" applyFill="1" applyBorder="1" applyAlignment="1" applyProtection="1">
      <alignment horizontal="right"/>
    </xf>
    <xf numFmtId="0" fontId="21" fillId="0" borderId="13" xfId="43" applyFont="1" applyFill="1" applyBorder="1" applyAlignment="1">
      <alignment horizontal="center"/>
    </xf>
    <xf numFmtId="165" fontId="21" fillId="0" borderId="0" xfId="74" applyNumberFormat="1" applyFont="1" applyFill="1" applyBorder="1" applyAlignment="1" applyProtection="1">
      <alignment horizontal="center"/>
    </xf>
    <xf numFmtId="0" fontId="21" fillId="0" borderId="0" xfId="58" applyNumberFormat="1" applyFont="1" applyFill="1" applyAlignment="1">
      <alignment horizontal="center"/>
    </xf>
    <xf numFmtId="0" fontId="21" fillId="0" borderId="0" xfId="54" applyFont="1" applyFill="1" applyBorder="1" applyAlignment="1" applyProtection="1">
      <alignment horizontal="left" vertical="top" wrapText="1"/>
    </xf>
    <xf numFmtId="172" fontId="21" fillId="0" borderId="0" xfId="58" applyNumberFormat="1" applyFont="1" applyFill="1" applyBorder="1" applyAlignment="1">
      <alignment horizontal="right" vertical="top" wrapText="1"/>
    </xf>
    <xf numFmtId="49" fontId="22" fillId="0" borderId="0" xfId="58" applyNumberFormat="1" applyFont="1" applyFill="1" applyBorder="1" applyAlignment="1">
      <alignment horizontal="right" vertical="top" wrapText="1"/>
    </xf>
    <xf numFmtId="43" fontId="22" fillId="0" borderId="0" xfId="29" applyFont="1" applyFill="1" applyBorder="1" applyAlignment="1" applyProtection="1">
      <alignment horizontal="right" wrapText="1"/>
    </xf>
    <xf numFmtId="43" fontId="22" fillId="0" borderId="12" xfId="29" applyFont="1" applyFill="1" applyBorder="1" applyAlignment="1" applyProtection="1">
      <alignment horizontal="right" wrapText="1"/>
    </xf>
    <xf numFmtId="43" fontId="22" fillId="0" borderId="10" xfId="29" applyFont="1" applyFill="1" applyBorder="1" applyAlignment="1" applyProtection="1">
      <alignment horizontal="right" wrapText="1"/>
    </xf>
    <xf numFmtId="0" fontId="21" fillId="0" borderId="0" xfId="58" applyNumberFormat="1" applyFont="1" applyFill="1" applyAlignment="1" applyProtection="1">
      <alignment horizontal="left"/>
    </xf>
    <xf numFmtId="0" fontId="21" fillId="0" borderId="0" xfId="58" applyFont="1" applyFill="1" applyAlignment="1" applyProtection="1">
      <alignment horizontal="center"/>
    </xf>
    <xf numFmtId="0" fontId="21" fillId="0" borderId="0" xfId="58" applyFont="1" applyFill="1" applyAlignment="1" applyProtection="1">
      <alignment horizontal="left"/>
    </xf>
    <xf numFmtId="0" fontId="22" fillId="0" borderId="0" xfId="43" applyFont="1" applyFill="1" applyAlignment="1">
      <alignment horizontal="right"/>
    </xf>
    <xf numFmtId="0" fontId="23" fillId="0" borderId="0" xfId="43" applyFont="1" applyFill="1" applyBorder="1" applyAlignment="1">
      <alignment horizontal="left"/>
    </xf>
    <xf numFmtId="0" fontId="22" fillId="0" borderId="0" xfId="43" applyFont="1" applyFill="1"/>
    <xf numFmtId="0" fontId="22" fillId="0" borderId="10" xfId="43" applyFont="1" applyFill="1" applyBorder="1"/>
    <xf numFmtId="0" fontId="21" fillId="0" borderId="10" xfId="43" applyFont="1" applyFill="1" applyBorder="1" applyAlignment="1">
      <alignment horizontal="right"/>
    </xf>
    <xf numFmtId="0" fontId="21" fillId="0" borderId="0" xfId="43" applyFont="1" applyFill="1" applyBorder="1" applyAlignment="1">
      <alignment horizontal="right"/>
    </xf>
    <xf numFmtId="0" fontId="21" fillId="0" borderId="0" xfId="43" applyFont="1" applyFill="1" applyBorder="1" applyAlignment="1">
      <alignment horizontal="left"/>
    </xf>
    <xf numFmtId="0" fontId="21" fillId="0" borderId="0" xfId="43" applyFont="1" applyFill="1" applyAlignment="1">
      <alignment horizontal="left"/>
    </xf>
    <xf numFmtId="0" fontId="22" fillId="0" borderId="0" xfId="43" applyFont="1" applyFill="1" applyBorder="1" applyAlignment="1">
      <alignment horizontal="center"/>
    </xf>
    <xf numFmtId="0" fontId="22" fillId="0" borderId="0" xfId="43" applyFont="1" applyFill="1" applyBorder="1" applyAlignment="1">
      <alignment horizontal="right"/>
    </xf>
    <xf numFmtId="0" fontId="22" fillId="0" borderId="0" xfId="43" applyFont="1" applyFill="1" applyBorder="1" applyAlignment="1">
      <alignment horizontal="left"/>
    </xf>
    <xf numFmtId="0" fontId="21" fillId="0" borderId="0" xfId="43" applyFont="1" applyFill="1"/>
    <xf numFmtId="0" fontId="21" fillId="0" borderId="0" xfId="43" applyFont="1" applyFill="1" applyBorder="1" applyAlignment="1">
      <alignment horizontal="center"/>
    </xf>
    <xf numFmtId="0" fontId="21" fillId="0" borderId="0" xfId="29" applyNumberFormat="1" applyFont="1" applyFill="1" applyBorder="1" applyAlignment="1">
      <alignment horizontal="right"/>
    </xf>
    <xf numFmtId="43" fontId="21" fillId="0" borderId="0" xfId="29" applyFont="1" applyFill="1" applyBorder="1" applyAlignment="1">
      <alignment horizontal="right"/>
    </xf>
    <xf numFmtId="0" fontId="22" fillId="0" borderId="0" xfId="43" applyFont="1" applyFill="1" applyAlignment="1">
      <alignment horizontal="left"/>
    </xf>
    <xf numFmtId="0" fontId="22" fillId="0" borderId="10" xfId="43" applyFont="1" applyFill="1" applyBorder="1" applyAlignment="1">
      <alignment horizontal="center"/>
    </xf>
    <xf numFmtId="0" fontId="22" fillId="0" borderId="10" xfId="43" applyFont="1" applyFill="1" applyBorder="1" applyAlignment="1">
      <alignment horizontal="right"/>
    </xf>
    <xf numFmtId="0" fontId="22" fillId="0" borderId="0" xfId="43" applyFont="1" applyFill="1" applyBorder="1"/>
    <xf numFmtId="0" fontId="22" fillId="0" borderId="0" xfId="43" applyFont="1" applyFill="1" applyAlignment="1">
      <alignment horizontal="center"/>
    </xf>
    <xf numFmtId="0" fontId="22" fillId="0" borderId="13" xfId="43" applyFont="1" applyFill="1" applyBorder="1" applyAlignment="1">
      <alignment horizontal="right"/>
    </xf>
    <xf numFmtId="0" fontId="24" fillId="0" borderId="0" xfId="43" applyFont="1" applyFill="1" applyBorder="1" applyAlignment="1">
      <alignment horizontal="right"/>
    </xf>
    <xf numFmtId="0" fontId="24" fillId="0" borderId="0" xfId="43" applyFont="1" applyFill="1" applyBorder="1" applyAlignment="1">
      <alignment horizontal="left"/>
    </xf>
    <xf numFmtId="0" fontId="21" fillId="0" borderId="13" xfId="43" applyFont="1" applyFill="1" applyBorder="1" applyAlignment="1">
      <alignment horizontal="right"/>
    </xf>
    <xf numFmtId="0" fontId="22" fillId="0" borderId="11" xfId="29" applyNumberFormat="1" applyFont="1" applyFill="1" applyBorder="1" applyAlignment="1" applyProtection="1">
      <alignment horizontal="right" wrapText="1"/>
    </xf>
    <xf numFmtId="43" fontId="22" fillId="0" borderId="11" xfId="29" applyFont="1" applyFill="1" applyBorder="1" applyAlignment="1" applyProtection="1">
      <alignment horizontal="right" wrapText="1"/>
    </xf>
    <xf numFmtId="0" fontId="22" fillId="0" borderId="10" xfId="29" applyNumberFormat="1" applyFont="1" applyFill="1" applyBorder="1" applyAlignment="1">
      <alignment horizontal="right" wrapText="1"/>
    </xf>
    <xf numFmtId="43" fontId="22" fillId="0" borderId="10" xfId="29" applyFont="1" applyFill="1" applyBorder="1" applyAlignment="1">
      <alignment horizontal="right" wrapText="1"/>
    </xf>
    <xf numFmtId="0" fontId="22" fillId="0" borderId="0" xfId="29" applyNumberFormat="1" applyFont="1" applyFill="1" applyBorder="1" applyAlignment="1">
      <alignment horizontal="right" wrapText="1"/>
    </xf>
    <xf numFmtId="0" fontId="22" fillId="0" borderId="10" xfId="29" applyNumberFormat="1" applyFont="1" applyFill="1" applyBorder="1" applyAlignment="1" applyProtection="1">
      <alignment horizontal="right" wrapText="1"/>
    </xf>
    <xf numFmtId="170" fontId="22" fillId="0" borderId="0" xfId="58" applyNumberFormat="1" applyFont="1" applyFill="1" applyBorder="1" applyAlignment="1">
      <alignment horizontal="right" vertical="top" wrapText="1"/>
    </xf>
    <xf numFmtId="0" fontId="22" fillId="0" borderId="0" xfId="58" applyFont="1" applyFill="1" applyBorder="1" applyAlignment="1" applyProtection="1">
      <alignment vertical="top" wrapText="1"/>
    </xf>
    <xf numFmtId="0" fontId="21" fillId="0" borderId="10" xfId="53" applyFont="1" applyFill="1" applyBorder="1" applyAlignment="1" applyProtection="1">
      <alignment horizontal="left" vertical="top" wrapText="1"/>
    </xf>
    <xf numFmtId="165" fontId="22" fillId="0" borderId="0" xfId="74" applyFont="1" applyFill="1" applyBorder="1" applyAlignment="1">
      <alignment horizontal="left" vertical="top" wrapText="1"/>
    </xf>
    <xf numFmtId="165" fontId="22" fillId="0" borderId="0" xfId="74" applyFont="1" applyFill="1" applyBorder="1" applyAlignment="1">
      <alignment horizontal="right" vertical="top" wrapText="1"/>
    </xf>
    <xf numFmtId="165" fontId="21" fillId="0" borderId="0" xfId="74" applyNumberFormat="1" applyFont="1" applyFill="1" applyBorder="1" applyAlignment="1" applyProtection="1">
      <alignment horizontal="left"/>
    </xf>
    <xf numFmtId="0" fontId="21" fillId="0" borderId="0" xfId="74" applyNumberFormat="1" applyFont="1" applyFill="1" applyBorder="1" applyAlignment="1" applyProtection="1">
      <alignment horizontal="center"/>
    </xf>
    <xf numFmtId="43" fontId="22" fillId="0" borderId="0" xfId="32" applyFont="1" applyBorder="1" applyAlignment="1">
      <alignment horizontal="right"/>
    </xf>
    <xf numFmtId="43" fontId="21" fillId="0" borderId="0" xfId="32" applyFont="1" applyBorder="1" applyAlignment="1">
      <alignment horizontal="right"/>
    </xf>
    <xf numFmtId="0" fontId="21" fillId="0" borderId="0" xfId="32" applyNumberFormat="1" applyFont="1" applyBorder="1" applyAlignment="1">
      <alignment horizontal="right"/>
    </xf>
    <xf numFmtId="43" fontId="22" fillId="0" borderId="10" xfId="32" applyFont="1" applyBorder="1" applyAlignment="1">
      <alignment horizontal="right"/>
    </xf>
    <xf numFmtId="0" fontId="22" fillId="0" borderId="0" xfId="58" applyFont="1" applyFill="1" applyAlignment="1">
      <alignment horizontal="left" vertical="top"/>
    </xf>
    <xf numFmtId="171" fontId="21" fillId="0" borderId="0" xfId="58" applyNumberFormat="1" applyFont="1" applyFill="1" applyBorder="1" applyAlignment="1">
      <alignment horizontal="right" vertical="top" wrapText="1"/>
    </xf>
    <xf numFmtId="0" fontId="22" fillId="0" borderId="0" xfId="58" applyFont="1" applyFill="1" applyBorder="1" applyAlignment="1"/>
    <xf numFmtId="43" fontId="21" fillId="0" borderId="17" xfId="28" applyFont="1" applyFill="1" applyBorder="1" applyAlignment="1">
      <alignment horizontal="right" vertical="center" wrapText="1"/>
    </xf>
    <xf numFmtId="0" fontId="22" fillId="0" borderId="0" xfId="71" applyFont="1" applyFill="1" applyAlignment="1"/>
    <xf numFmtId="0" fontId="22" fillId="0" borderId="0" xfId="46" applyNumberFormat="1" applyFont="1" applyFill="1"/>
    <xf numFmtId="0" fontId="22" fillId="0" borderId="0" xfId="46" applyFont="1" applyFill="1" applyBorder="1" applyAlignment="1">
      <alignment horizontal="left" vertical="top"/>
    </xf>
    <xf numFmtId="0" fontId="22" fillId="0" borderId="0" xfId="0" applyFont="1" applyFill="1" applyAlignment="1">
      <alignment vertical="top"/>
    </xf>
    <xf numFmtId="0" fontId="21" fillId="0" borderId="0" xfId="0" applyFont="1" applyFill="1" applyAlignment="1">
      <alignment horizontal="left" vertical="top"/>
    </xf>
    <xf numFmtId="0" fontId="22" fillId="0" borderId="0" xfId="0" applyFont="1" applyFill="1" applyAlignment="1">
      <alignment horizontal="left" vertical="top"/>
    </xf>
    <xf numFmtId="0" fontId="22" fillId="0" borderId="0" xfId="46" applyFont="1" applyFill="1" applyAlignment="1">
      <alignment horizontal="right" vertical="top"/>
    </xf>
    <xf numFmtId="49" fontId="22" fillId="0" borderId="0" xfId="71" applyNumberFormat="1" applyFont="1" applyFill="1" applyBorder="1" applyAlignment="1">
      <alignment horizontal="right" vertical="top" wrapText="1"/>
    </xf>
    <xf numFmtId="0" fontId="21" fillId="0" borderId="0" xfId="59" applyFont="1" applyFill="1" applyBorder="1" applyAlignment="1">
      <alignment horizontal="center"/>
    </xf>
    <xf numFmtId="0" fontId="21" fillId="0" borderId="0" xfId="59" applyFont="1" applyFill="1" applyBorder="1" applyAlignment="1">
      <alignment horizontal="left"/>
    </xf>
    <xf numFmtId="0" fontId="22" fillId="0" borderId="0" xfId="59" applyFont="1" applyFill="1"/>
    <xf numFmtId="0" fontId="22" fillId="0" borderId="0" xfId="59" applyFont="1" applyFill="1" applyAlignment="1">
      <alignment horizontal="left" vertical="top" wrapText="1"/>
    </xf>
    <xf numFmtId="0" fontId="22" fillId="0" borderId="0" xfId="59" applyFont="1" applyFill="1" applyBorder="1" applyAlignment="1">
      <alignment horizontal="right" vertical="top" wrapText="1"/>
    </xf>
    <xf numFmtId="0" fontId="22" fillId="0" borderId="0" xfId="59" applyFont="1" applyFill="1" applyBorder="1" applyAlignment="1">
      <alignment horizontal="right"/>
    </xf>
    <xf numFmtId="0" fontId="22" fillId="0" borderId="0" xfId="59" applyNumberFormat="1" applyFont="1" applyFill="1" applyBorder="1" applyAlignment="1"/>
    <xf numFmtId="0" fontId="21" fillId="0" borderId="0" xfId="59" applyNumberFormat="1" applyFont="1" applyFill="1" applyBorder="1" applyAlignment="1">
      <alignment horizontal="center"/>
    </xf>
    <xf numFmtId="43" fontId="22" fillId="0" borderId="0" xfId="33" applyFont="1" applyFill="1" applyBorder="1" applyAlignment="1">
      <alignment wrapText="1"/>
    </xf>
    <xf numFmtId="0" fontId="22" fillId="0" borderId="0" xfId="59" applyFont="1" applyFill="1" applyBorder="1" applyAlignment="1"/>
    <xf numFmtId="0" fontId="22" fillId="0" borderId="0" xfId="59" applyFont="1" applyFill="1" applyBorder="1" applyAlignment="1">
      <alignment horizontal="left"/>
    </xf>
    <xf numFmtId="43" fontId="21" fillId="0" borderId="10" xfId="33" applyFont="1" applyFill="1" applyBorder="1" applyAlignment="1">
      <alignment horizontal="right" wrapText="1"/>
    </xf>
    <xf numFmtId="0" fontId="22" fillId="0" borderId="0" xfId="33" applyNumberFormat="1" applyFont="1" applyFill="1" applyBorder="1" applyAlignment="1">
      <alignment horizontal="right" wrapText="1"/>
    </xf>
    <xf numFmtId="0" fontId="21" fillId="0" borderId="0" xfId="33" applyNumberFormat="1" applyFont="1" applyFill="1" applyBorder="1" applyAlignment="1">
      <alignment horizontal="right" wrapText="1"/>
    </xf>
    <xf numFmtId="0" fontId="21" fillId="0" borderId="0" xfId="33" applyNumberFormat="1" applyFont="1" applyFill="1" applyBorder="1" applyAlignment="1">
      <alignment horizontal="right"/>
    </xf>
    <xf numFmtId="0" fontId="22" fillId="0" borderId="10" xfId="33" applyNumberFormat="1" applyFont="1" applyFill="1" applyBorder="1" applyAlignment="1">
      <alignment horizontal="right" wrapText="1"/>
    </xf>
    <xf numFmtId="43" fontId="22" fillId="0" borderId="0" xfId="33" applyFont="1" applyFill="1" applyBorder="1" applyAlignment="1">
      <alignment horizontal="center" wrapText="1"/>
    </xf>
    <xf numFmtId="43" fontId="22" fillId="0" borderId="0" xfId="33" applyFont="1" applyFill="1" applyAlignment="1">
      <alignment horizontal="center" wrapText="1"/>
    </xf>
    <xf numFmtId="43" fontId="21" fillId="0" borderId="13" xfId="33" applyFont="1" applyFill="1" applyBorder="1" applyAlignment="1">
      <alignment horizontal="center"/>
    </xf>
    <xf numFmtId="0" fontId="22" fillId="0" borderId="0" xfId="63" applyFont="1" applyFill="1" applyBorder="1" applyProtection="1"/>
    <xf numFmtId="0" fontId="22" fillId="0" borderId="0" xfId="58" applyNumberFormat="1" applyFont="1" applyFill="1" applyBorder="1" applyAlignment="1">
      <alignment horizontal="right"/>
    </xf>
    <xf numFmtId="175" fontId="21" fillId="0" borderId="0" xfId="58" applyNumberFormat="1" applyFont="1" applyFill="1" applyAlignment="1">
      <alignment horizontal="right" vertical="top" wrapText="1"/>
    </xf>
    <xf numFmtId="0" fontId="21" fillId="0" borderId="0" xfId="58" applyFont="1" applyFill="1" applyAlignment="1" applyProtection="1">
      <alignment horizontal="left" vertical="top" wrapText="1"/>
    </xf>
    <xf numFmtId="166" fontId="22" fillId="0" borderId="0" xfId="58" applyNumberFormat="1" applyFont="1" applyFill="1" applyAlignment="1">
      <alignment horizontal="right" vertical="top" wrapText="1"/>
    </xf>
    <xf numFmtId="0" fontId="22" fillId="0" borderId="0" xfId="58" applyFont="1" applyFill="1" applyAlignment="1" applyProtection="1">
      <alignment horizontal="left" vertical="top" wrapText="1"/>
    </xf>
    <xf numFmtId="0" fontId="22" fillId="0" borderId="0" xfId="58" applyFont="1" applyFill="1" applyBorder="1" applyAlignment="1">
      <alignment horizontal="right"/>
    </xf>
    <xf numFmtId="0" fontId="22" fillId="0" borderId="10" xfId="58" applyNumberFormat="1" applyFont="1" applyFill="1" applyBorder="1" applyAlignment="1" applyProtection="1">
      <alignment horizontal="right"/>
    </xf>
    <xf numFmtId="0" fontId="22" fillId="0" borderId="0" xfId="59" applyNumberFormat="1" applyFont="1" applyFill="1"/>
    <xf numFmtId="0" fontId="22" fillId="0" borderId="0" xfId="59" applyFont="1" applyFill="1" applyAlignment="1">
      <alignment horizontal="left"/>
    </xf>
    <xf numFmtId="0" fontId="22" fillId="0" borderId="0" xfId="59" applyFont="1" applyFill="1" applyAlignment="1">
      <alignment horizontal="right" vertical="top" wrapText="1"/>
    </xf>
    <xf numFmtId="43" fontId="22" fillId="0" borderId="0" xfId="33" applyFont="1" applyFill="1" applyAlignment="1">
      <alignment wrapText="1"/>
    </xf>
    <xf numFmtId="0" fontId="22" fillId="0" borderId="11" xfId="58" applyNumberFormat="1" applyFont="1" applyFill="1" applyBorder="1" applyAlignment="1" applyProtection="1">
      <alignment horizontal="right" wrapText="1"/>
    </xf>
    <xf numFmtId="0" fontId="22" fillId="0" borderId="11" xfId="58" applyFont="1" applyFill="1" applyBorder="1" applyAlignment="1">
      <alignment vertical="top" wrapText="1"/>
    </xf>
    <xf numFmtId="175" fontId="21" fillId="0" borderId="11" xfId="58" applyNumberFormat="1" applyFont="1" applyFill="1" applyBorder="1" applyAlignment="1">
      <alignment horizontal="right" vertical="top" wrapText="1"/>
    </xf>
    <xf numFmtId="0" fontId="22" fillId="0" borderId="11" xfId="44" applyFont="1" applyFill="1" applyBorder="1" applyAlignment="1">
      <alignment horizontal="left" vertical="top" wrapText="1"/>
    </xf>
    <xf numFmtId="0" fontId="21" fillId="0" borderId="0" xfId="47" applyNumberFormat="1" applyFont="1" applyFill="1" applyBorder="1" applyAlignment="1" applyProtection="1">
      <alignment horizontal="center"/>
    </xf>
    <xf numFmtId="0" fontId="21" fillId="0" borderId="0" xfId="47" applyNumberFormat="1" applyFont="1" applyFill="1" applyBorder="1" applyAlignment="1" applyProtection="1">
      <alignment horizontal="left"/>
    </xf>
    <xf numFmtId="0" fontId="22" fillId="0" borderId="0" xfId="47" applyFont="1" applyFill="1"/>
    <xf numFmtId="0" fontId="22" fillId="0" borderId="0" xfId="47" applyFont="1" applyFill="1" applyBorder="1" applyAlignment="1">
      <alignment horizontal="left" vertical="top" wrapText="1"/>
    </xf>
    <xf numFmtId="0" fontId="22" fillId="0" borderId="0" xfId="47" applyFont="1" applyFill="1" applyBorder="1" applyAlignment="1">
      <alignment horizontal="right" vertical="top" wrapText="1"/>
    </xf>
    <xf numFmtId="0" fontId="21" fillId="0" borderId="0" xfId="47" applyFont="1" applyFill="1" applyBorder="1" applyAlignment="1" applyProtection="1">
      <alignment horizontal="center"/>
    </xf>
    <xf numFmtId="0" fontId="21" fillId="0" borderId="0" xfId="47" applyFont="1" applyFill="1" applyBorder="1" applyAlignment="1" applyProtection="1">
      <alignment horizontal="left"/>
    </xf>
    <xf numFmtId="0" fontId="22" fillId="0" borderId="0" xfId="54" applyFont="1" applyFill="1" applyBorder="1" applyAlignment="1">
      <alignment horizontal="left" vertical="top" wrapText="1"/>
    </xf>
    <xf numFmtId="0" fontId="22" fillId="0" borderId="0" xfId="54" applyFont="1" applyFill="1" applyBorder="1" applyAlignment="1">
      <alignment horizontal="right" vertical="top" wrapText="1"/>
    </xf>
    <xf numFmtId="0" fontId="22" fillId="0" borderId="0" xfId="54" applyNumberFormat="1" applyFont="1" applyFill="1" applyBorder="1" applyAlignment="1" applyProtection="1">
      <alignment horizontal="right"/>
    </xf>
    <xf numFmtId="0" fontId="22" fillId="0" borderId="0" xfId="54" applyNumberFormat="1" applyFont="1" applyFill="1" applyAlignment="1" applyProtection="1">
      <alignment horizontal="right"/>
    </xf>
    <xf numFmtId="0" fontId="21" fillId="0" borderId="0" xfId="54" applyFont="1" applyFill="1" applyBorder="1" applyAlignment="1">
      <alignment horizontal="right" vertical="top" wrapText="1"/>
    </xf>
    <xf numFmtId="0" fontId="22" fillId="0" borderId="0" xfId="54" applyNumberFormat="1" applyFont="1" applyFill="1" applyAlignment="1">
      <alignment horizontal="right"/>
    </xf>
    <xf numFmtId="166" fontId="22" fillId="0" borderId="0" xfId="54" applyNumberFormat="1" applyFont="1" applyFill="1" applyBorder="1" applyAlignment="1">
      <alignment horizontal="right" vertical="top" wrapText="1"/>
    </xf>
    <xf numFmtId="0" fontId="22" fillId="0" borderId="0" xfId="54" applyFont="1" applyFill="1" applyBorder="1" applyAlignment="1" applyProtection="1">
      <alignment horizontal="left" vertical="top" wrapText="1"/>
    </xf>
    <xf numFmtId="175" fontId="21" fillId="0" borderId="0" xfId="71" applyNumberFormat="1" applyFont="1" applyFill="1" applyBorder="1" applyAlignment="1">
      <alignment horizontal="right" vertical="top" wrapText="1"/>
    </xf>
    <xf numFmtId="0" fontId="22" fillId="0" borderId="10" xfId="54" applyFont="1" applyFill="1" applyBorder="1" applyAlignment="1">
      <alignment horizontal="left" vertical="top" wrapText="1"/>
    </xf>
    <xf numFmtId="0" fontId="22" fillId="0" borderId="10" xfId="54" applyFont="1" applyFill="1" applyBorder="1" applyAlignment="1">
      <alignment horizontal="right" vertical="top" wrapText="1"/>
    </xf>
    <xf numFmtId="0" fontId="21" fillId="0" borderId="10" xfId="54" applyFont="1" applyFill="1" applyBorder="1" applyAlignment="1" applyProtection="1">
      <alignment horizontal="left" vertical="top" wrapText="1"/>
    </xf>
    <xf numFmtId="0" fontId="22" fillId="0" borderId="0" xfId="29" applyNumberFormat="1" applyFont="1" applyFill="1" applyAlignment="1" applyProtection="1">
      <alignment horizontal="right" wrapText="1"/>
    </xf>
    <xf numFmtId="43" fontId="22" fillId="0" borderId="0" xfId="29" applyFont="1" applyFill="1" applyAlignment="1" applyProtection="1">
      <alignment horizontal="right" wrapText="1"/>
    </xf>
    <xf numFmtId="0" fontId="22" fillId="0" borderId="10" xfId="54" applyNumberFormat="1" applyFont="1" applyFill="1" applyBorder="1" applyAlignment="1" applyProtection="1">
      <alignment horizontal="right"/>
    </xf>
    <xf numFmtId="0" fontId="22" fillId="0" borderId="0" xfId="47" applyNumberFormat="1" applyFont="1" applyFill="1"/>
    <xf numFmtId="43" fontId="22" fillId="0" borderId="0" xfId="29" applyFont="1" applyFill="1" applyAlignment="1">
      <alignment horizontal="right" wrapText="1"/>
    </xf>
    <xf numFmtId="0" fontId="22" fillId="0" borderId="0" xfId="47" applyFont="1" applyFill="1" applyAlignment="1">
      <alignment horizontal="left" vertical="top" wrapText="1"/>
    </xf>
    <xf numFmtId="0" fontId="22" fillId="0" borderId="0" xfId="47" applyFont="1" applyFill="1" applyAlignment="1">
      <alignment horizontal="right" vertical="top" wrapText="1"/>
    </xf>
    <xf numFmtId="0" fontId="22" fillId="0" borderId="0" xfId="47" applyFont="1" applyFill="1" applyAlignment="1">
      <alignment horizontal="left"/>
    </xf>
    <xf numFmtId="0" fontId="22" fillId="0" borderId="0" xfId="0" applyFont="1" applyFill="1" applyAlignment="1">
      <alignment horizontal="center" vertical="top" wrapText="1"/>
    </xf>
    <xf numFmtId="0" fontId="47" fillId="0" borderId="0" xfId="58" applyFont="1" applyFill="1" applyBorder="1" applyAlignment="1" applyProtection="1">
      <alignment horizontal="left" vertical="top"/>
    </xf>
    <xf numFmtId="0" fontId="22" fillId="0" borderId="11" xfId="58" applyFont="1" applyFill="1" applyBorder="1" applyAlignment="1">
      <alignment horizontal="right" vertical="top" wrapText="1"/>
    </xf>
    <xf numFmtId="0" fontId="22" fillId="0" borderId="0" xfId="48" applyFont="1" applyFill="1" applyBorder="1"/>
    <xf numFmtId="0" fontId="21" fillId="0" borderId="32" xfId="0" applyFont="1" applyFill="1" applyBorder="1" applyAlignment="1" applyProtection="1">
      <alignment horizontal="left" vertical="center" wrapText="1"/>
    </xf>
    <xf numFmtId="0" fontId="21" fillId="0" borderId="32" xfId="28" applyNumberFormat="1" applyFont="1" applyFill="1" applyBorder="1" applyAlignment="1">
      <alignment horizontal="righ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 applyProtection="1">
      <alignment horizontal="left" vertical="center" wrapText="1"/>
    </xf>
    <xf numFmtId="2" fontId="28" fillId="0" borderId="13" xfId="0" applyNumberFormat="1" applyFont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50" fillId="0" borderId="0" xfId="0" applyFont="1" applyFill="1" applyAlignment="1">
      <alignment wrapText="1"/>
    </xf>
    <xf numFmtId="0" fontId="49" fillId="0" borderId="33" xfId="0" applyFont="1" applyFill="1" applyBorder="1" applyAlignment="1">
      <alignment horizontal="center" vertical="center" wrapText="1"/>
    </xf>
    <xf numFmtId="0" fontId="49" fillId="0" borderId="35" xfId="0" applyFont="1" applyFill="1" applyBorder="1" applyAlignment="1" applyProtection="1">
      <alignment horizontal="center" vertical="center" wrapText="1"/>
    </xf>
    <xf numFmtId="0" fontId="55" fillId="0" borderId="0" xfId="58" applyFont="1" applyFill="1" applyBorder="1" applyAlignment="1" applyProtection="1">
      <alignment horizontal="left" vertical="top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56" applyFont="1" applyFill="1" applyAlignment="1" applyProtection="1">
      <alignment horizontal="center"/>
    </xf>
    <xf numFmtId="0" fontId="22" fillId="0" borderId="0" xfId="64" applyFont="1" applyFill="1" applyBorder="1" applyAlignment="1" applyProtection="1">
      <alignment horizontal="left" vertical="top"/>
    </xf>
    <xf numFmtId="0" fontId="22" fillId="0" borderId="12" xfId="29" applyNumberFormat="1" applyFont="1" applyFill="1" applyBorder="1" applyAlignment="1" applyProtection="1">
      <alignment horizontal="right" wrapText="1"/>
    </xf>
    <xf numFmtId="0" fontId="22" fillId="0" borderId="0" xfId="29" applyNumberFormat="1" applyFont="1" applyFill="1" applyBorder="1" applyAlignment="1" applyProtection="1">
      <alignment horizontal="right"/>
    </xf>
    <xf numFmtId="0" fontId="22" fillId="0" borderId="0" xfId="64" applyNumberFormat="1" applyFont="1" applyFill="1" applyBorder="1" applyProtection="1"/>
    <xf numFmtId="0" fontId="22" fillId="0" borderId="0" xfId="64" applyFont="1" applyFill="1" applyBorder="1" applyAlignment="1" applyProtection="1">
      <alignment horizontal="left"/>
    </xf>
    <xf numFmtId="0" fontId="21" fillId="0" borderId="0" xfId="53" applyFont="1" applyFill="1" applyAlignment="1" applyProtection="1">
      <alignment horizontal="right" vertical="top"/>
    </xf>
    <xf numFmtId="0" fontId="22" fillId="0" borderId="0" xfId="53" applyFont="1" applyFill="1" applyAlignment="1" applyProtection="1">
      <alignment horizontal="left" vertical="top" wrapText="1"/>
    </xf>
    <xf numFmtId="0" fontId="22" fillId="0" borderId="0" xfId="53" applyNumberFormat="1" applyFont="1" applyFill="1" applyAlignment="1" applyProtection="1">
      <alignment horizontal="right" wrapText="1"/>
    </xf>
    <xf numFmtId="0" fontId="22" fillId="0" borderId="0" xfId="53" applyFont="1" applyFill="1" applyBorder="1" applyAlignment="1" applyProtection="1">
      <alignment vertical="top"/>
    </xf>
    <xf numFmtId="180" fontId="22" fillId="0" borderId="0" xfId="53" applyNumberFormat="1" applyFont="1" applyFill="1" applyBorder="1" applyAlignment="1" applyProtection="1">
      <alignment horizontal="right" wrapText="1"/>
    </xf>
    <xf numFmtId="0" fontId="22" fillId="0" borderId="0" xfId="53" applyFont="1" applyFill="1" applyBorder="1" applyAlignment="1" applyProtection="1"/>
    <xf numFmtId="49" fontId="22" fillId="0" borderId="0" xfId="53" applyNumberFormat="1" applyFont="1" applyFill="1" applyBorder="1" applyAlignment="1" applyProtection="1">
      <alignment horizontal="right"/>
    </xf>
    <xf numFmtId="49" fontId="22" fillId="0" borderId="0" xfId="53" applyNumberFormat="1" applyFont="1" applyFill="1" applyBorder="1" applyAlignment="1" applyProtection="1">
      <alignment horizontal="center"/>
    </xf>
    <xf numFmtId="0" fontId="22" fillId="0" borderId="0" xfId="53" applyFont="1" applyFill="1" applyBorder="1" applyProtection="1"/>
    <xf numFmtId="0" fontId="22" fillId="0" borderId="11" xfId="53" applyNumberFormat="1" applyFont="1" applyFill="1" applyBorder="1" applyAlignment="1" applyProtection="1">
      <alignment horizontal="right" wrapText="1"/>
    </xf>
    <xf numFmtId="180" fontId="22" fillId="0" borderId="0" xfId="53" applyNumberFormat="1" applyFont="1" applyFill="1" applyAlignment="1" applyProtection="1">
      <alignment horizontal="right" wrapText="1"/>
    </xf>
    <xf numFmtId="0" fontId="21" fillId="0" borderId="0" xfId="53" applyFont="1" applyFill="1" applyBorder="1" applyAlignment="1" applyProtection="1">
      <alignment horizontal="left" vertical="top" wrapText="1"/>
    </xf>
    <xf numFmtId="0" fontId="22" fillId="0" borderId="0" xfId="53" applyFont="1" applyFill="1" applyBorder="1" applyAlignment="1" applyProtection="1">
      <alignment horizontal="right" vertical="top"/>
    </xf>
    <xf numFmtId="0" fontId="22" fillId="0" borderId="0" xfId="56" applyFont="1" applyFill="1" applyBorder="1" applyAlignment="1" applyProtection="1">
      <alignment horizontal="left" vertical="top" wrapText="1"/>
    </xf>
    <xf numFmtId="170" fontId="22" fillId="0" borderId="0" xfId="56" applyNumberFormat="1" applyFont="1" applyFill="1" applyBorder="1" applyAlignment="1" applyProtection="1">
      <alignment horizontal="right" vertical="top"/>
    </xf>
    <xf numFmtId="0" fontId="21" fillId="0" borderId="0" xfId="53" applyFont="1" applyFill="1" applyBorder="1" applyAlignment="1" applyProtection="1">
      <alignment horizontal="right" vertical="top"/>
    </xf>
    <xf numFmtId="173" fontId="21" fillId="0" borderId="0" xfId="53" applyNumberFormat="1" applyFont="1" applyFill="1" applyBorder="1" applyAlignment="1" applyProtection="1">
      <alignment horizontal="right" vertical="top"/>
    </xf>
    <xf numFmtId="0" fontId="21" fillId="0" borderId="0" xfId="53" applyFont="1" applyFill="1" applyBorder="1" applyAlignment="1" applyProtection="1">
      <alignment vertical="top" wrapText="1"/>
    </xf>
    <xf numFmtId="166" fontId="22" fillId="0" borderId="0" xfId="56" applyNumberFormat="1" applyFont="1" applyFill="1" applyAlignment="1" applyProtection="1">
      <alignment horizontal="right" vertical="top"/>
    </xf>
    <xf numFmtId="0" fontId="21" fillId="0" borderId="0" xfId="53" applyFont="1" applyFill="1" applyAlignment="1" applyProtection="1">
      <alignment vertical="top" wrapText="1"/>
    </xf>
    <xf numFmtId="0" fontId="22" fillId="0" borderId="12" xfId="53" applyNumberFormat="1" applyFont="1" applyFill="1" applyBorder="1" applyAlignment="1" applyProtection="1">
      <alignment horizontal="right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13" xfId="0" applyFont="1" applyFill="1" applyBorder="1" applyAlignment="1">
      <alignment horizontal="center"/>
    </xf>
    <xf numFmtId="0" fontId="22" fillId="0" borderId="0" xfId="58" applyFont="1" applyFill="1" applyBorder="1" applyAlignment="1" applyProtection="1">
      <alignment horizontal="left" vertical="top" wrapText="1"/>
    </xf>
    <xf numFmtId="0" fontId="21" fillId="0" borderId="0" xfId="50" applyFont="1" applyFill="1" applyBorder="1" applyAlignment="1" applyProtection="1">
      <alignment horizontal="center"/>
    </xf>
    <xf numFmtId="0" fontId="22" fillId="0" borderId="0" xfId="64" applyNumberFormat="1" applyFont="1" applyFill="1" applyBorder="1" applyAlignment="1" applyProtection="1">
      <alignment horizontal="left" vertical="top"/>
    </xf>
    <xf numFmtId="0" fontId="22" fillId="0" borderId="0" xfId="64" applyNumberFormat="1" applyFont="1" applyFill="1" applyBorder="1" applyAlignment="1" applyProtection="1">
      <alignment horizontal="right" vertical="top"/>
    </xf>
    <xf numFmtId="0" fontId="22" fillId="0" borderId="0" xfId="63" applyNumberFormat="1" applyFont="1" applyFill="1" applyBorder="1" applyProtection="1"/>
    <xf numFmtId="180" fontId="22" fillId="0" borderId="0" xfId="63" applyNumberFormat="1" applyFont="1" applyFill="1" applyBorder="1" applyAlignment="1" applyProtection="1">
      <alignment horizontal="right"/>
    </xf>
    <xf numFmtId="0" fontId="22" fillId="0" borderId="0" xfId="64" applyNumberFormat="1" applyFont="1" applyFill="1" applyAlignment="1" applyProtection="1"/>
    <xf numFmtId="0" fontId="22" fillId="0" borderId="0" xfId="71" applyNumberFormat="1" applyFont="1" applyFill="1" applyAlignment="1" applyProtection="1">
      <alignment horizontal="left" vertical="top"/>
    </xf>
    <xf numFmtId="0" fontId="22" fillId="0" borderId="0" xfId="71" applyNumberFormat="1" applyFont="1" applyFill="1" applyAlignment="1" applyProtection="1">
      <alignment horizontal="right" vertical="top"/>
    </xf>
    <xf numFmtId="0" fontId="21" fillId="0" borderId="0" xfId="71" applyNumberFormat="1" applyFont="1" applyFill="1" applyAlignment="1" applyProtection="1">
      <alignment horizontal="left"/>
    </xf>
    <xf numFmtId="0" fontId="22" fillId="0" borderId="0" xfId="71" applyNumberFormat="1" applyFont="1" applyFill="1" applyBorder="1" applyAlignment="1" applyProtection="1">
      <alignment horizontal="center"/>
    </xf>
    <xf numFmtId="0" fontId="22" fillId="0" borderId="0" xfId="71" applyNumberFormat="1" applyFont="1" applyFill="1" applyBorder="1" applyAlignment="1" applyProtection="1">
      <alignment horizontal="right"/>
    </xf>
    <xf numFmtId="0" fontId="22" fillId="0" borderId="0" xfId="71" applyNumberFormat="1" applyFont="1" applyFill="1" applyBorder="1" applyAlignment="1" applyProtection="1">
      <alignment horizontal="left"/>
    </xf>
    <xf numFmtId="180" fontId="22" fillId="0" borderId="0" xfId="71" applyNumberFormat="1" applyFont="1" applyFill="1" applyBorder="1" applyAlignment="1" applyProtection="1">
      <alignment horizontal="center"/>
    </xf>
    <xf numFmtId="180" fontId="22" fillId="0" borderId="0" xfId="71" applyNumberFormat="1" applyFont="1" applyFill="1" applyBorder="1" applyAlignment="1" applyProtection="1">
      <alignment horizontal="right"/>
    </xf>
    <xf numFmtId="0" fontId="22" fillId="0" borderId="0" xfId="71" applyNumberFormat="1" applyFont="1" applyFill="1" applyAlignment="1" applyProtection="1"/>
    <xf numFmtId="49" fontId="22" fillId="0" borderId="0" xfId="71" applyNumberFormat="1" applyFont="1" applyFill="1" applyAlignment="1" applyProtection="1">
      <alignment horizontal="center"/>
    </xf>
    <xf numFmtId="0" fontId="22" fillId="0" borderId="0" xfId="58" applyNumberFormat="1" applyFont="1" applyFill="1" applyAlignment="1" applyProtection="1">
      <alignment horizontal="left" vertical="top"/>
    </xf>
    <xf numFmtId="0" fontId="21" fillId="0" borderId="0" xfId="71" applyNumberFormat="1" applyFont="1" applyFill="1" applyAlignment="1" applyProtection="1">
      <alignment horizontal="right" vertical="top"/>
    </xf>
    <xf numFmtId="0" fontId="21" fillId="0" borderId="0" xfId="71" applyNumberFormat="1" applyFont="1" applyFill="1" applyAlignment="1" applyProtection="1">
      <alignment horizontal="left" vertical="top" wrapText="1"/>
    </xf>
    <xf numFmtId="0" fontId="22" fillId="0" borderId="0" xfId="71" applyFont="1" applyFill="1" applyAlignment="1" applyProtection="1">
      <alignment horizontal="left" vertical="top" wrapText="1"/>
    </xf>
    <xf numFmtId="0" fontId="21" fillId="0" borderId="0" xfId="71" applyFont="1" applyFill="1" applyAlignment="1" applyProtection="1">
      <alignment horizontal="left" vertical="top" wrapText="1"/>
    </xf>
    <xf numFmtId="0" fontId="22" fillId="0" borderId="0" xfId="58" applyNumberFormat="1" applyFont="1" applyFill="1" applyBorder="1" applyAlignment="1" applyProtection="1">
      <alignment horizontal="right" vertical="top"/>
    </xf>
    <xf numFmtId="0" fontId="22" fillId="0" borderId="0" xfId="71" applyNumberFormat="1" applyFont="1" applyFill="1" applyAlignment="1" applyProtection="1">
      <alignment horizontal="left" vertical="top" wrapText="1"/>
    </xf>
    <xf numFmtId="0" fontId="22" fillId="0" borderId="0" xfId="71" applyNumberFormat="1" applyFont="1" applyFill="1" applyAlignment="1" applyProtection="1">
      <alignment horizontal="right"/>
    </xf>
    <xf numFmtId="0" fontId="22" fillId="0" borderId="0" xfId="71" applyNumberFormat="1" applyFont="1" applyFill="1" applyBorder="1" applyAlignment="1" applyProtection="1">
      <alignment horizontal="left" vertical="top"/>
    </xf>
    <xf numFmtId="0" fontId="22" fillId="0" borderId="0" xfId="71" applyNumberFormat="1" applyFont="1" applyFill="1" applyBorder="1" applyAlignment="1" applyProtection="1">
      <alignment horizontal="left" vertical="top" wrapText="1"/>
    </xf>
    <xf numFmtId="0" fontId="22" fillId="0" borderId="0" xfId="71" applyNumberFormat="1" applyFont="1" applyFill="1" applyBorder="1" applyAlignment="1" applyProtection="1">
      <alignment horizontal="right" vertical="top"/>
    </xf>
    <xf numFmtId="0" fontId="21" fillId="0" borderId="0" xfId="71" applyFont="1" applyFill="1" applyBorder="1" applyAlignment="1" applyProtection="1">
      <alignment horizontal="left" vertical="top" wrapText="1"/>
    </xf>
    <xf numFmtId="0" fontId="22" fillId="0" borderId="0" xfId="71" applyFont="1" applyFill="1" applyBorder="1" applyAlignment="1" applyProtection="1">
      <alignment horizontal="left" vertical="top" wrapText="1"/>
    </xf>
    <xf numFmtId="0" fontId="22" fillId="0" borderId="0" xfId="71" applyNumberFormat="1" applyFont="1" applyFill="1" applyBorder="1" applyAlignment="1" applyProtection="1">
      <alignment horizontal="right" wrapText="1"/>
    </xf>
    <xf numFmtId="180" fontId="22" fillId="0" borderId="0" xfId="71" applyNumberFormat="1" applyFont="1" applyFill="1" applyBorder="1" applyAlignment="1" applyProtection="1">
      <alignment horizontal="right" wrapText="1"/>
    </xf>
    <xf numFmtId="0" fontId="22" fillId="0" borderId="0" xfId="71" applyNumberFormat="1" applyFont="1" applyFill="1" applyAlignment="1" applyProtection="1">
      <alignment horizontal="right" wrapText="1"/>
    </xf>
    <xf numFmtId="0" fontId="21" fillId="0" borderId="0" xfId="71" applyNumberFormat="1" applyFont="1" applyFill="1" applyBorder="1" applyAlignment="1" applyProtection="1">
      <alignment horizontal="right" vertical="top"/>
    </xf>
    <xf numFmtId="0" fontId="21" fillId="0" borderId="0" xfId="71" applyNumberFormat="1" applyFont="1" applyFill="1" applyBorder="1" applyAlignment="1" applyProtection="1">
      <alignment horizontal="left" vertical="top" wrapText="1"/>
    </xf>
    <xf numFmtId="0" fontId="22" fillId="0" borderId="10" xfId="71" applyNumberFormat="1" applyFont="1" applyFill="1" applyBorder="1" applyAlignment="1" applyProtection="1">
      <alignment horizontal="left" vertical="top"/>
    </xf>
    <xf numFmtId="0" fontId="22" fillId="0" borderId="10" xfId="71" applyNumberFormat="1" applyFont="1" applyFill="1" applyBorder="1" applyAlignment="1" applyProtection="1">
      <alignment horizontal="right" vertical="top"/>
    </xf>
    <xf numFmtId="0" fontId="21" fillId="0" borderId="10" xfId="71" applyNumberFormat="1" applyFont="1" applyFill="1" applyBorder="1" applyAlignment="1" applyProtection="1">
      <alignment horizontal="left" vertical="top" wrapText="1"/>
    </xf>
    <xf numFmtId="0" fontId="22" fillId="0" borderId="10" xfId="71" applyNumberFormat="1" applyFont="1" applyFill="1" applyBorder="1" applyAlignment="1" applyProtection="1">
      <alignment horizontal="right" wrapText="1"/>
    </xf>
    <xf numFmtId="0" fontId="22" fillId="0" borderId="0" xfId="64" applyFont="1" applyFill="1" applyBorder="1" applyAlignment="1" applyProtection="1">
      <alignment vertical="top"/>
    </xf>
    <xf numFmtId="49" fontId="22" fillId="0" borderId="0" xfId="58" applyNumberFormat="1" applyFont="1" applyFill="1" applyBorder="1" applyAlignment="1">
      <alignment horizontal="center"/>
    </xf>
    <xf numFmtId="0" fontId="56" fillId="0" borderId="0" xfId="58" applyFont="1" applyFill="1" applyBorder="1" applyAlignment="1"/>
    <xf numFmtId="180" fontId="22" fillId="0" borderId="0" xfId="58" applyNumberFormat="1" applyFont="1" applyFill="1" applyAlignment="1">
      <alignment horizontal="right"/>
    </xf>
    <xf numFmtId="0" fontId="22" fillId="0" borderId="0" xfId="58" applyFont="1" applyFill="1" applyBorder="1" applyAlignment="1">
      <alignment vertical="top"/>
    </xf>
    <xf numFmtId="0" fontId="22" fillId="0" borderId="12" xfId="58" applyFont="1" applyFill="1" applyBorder="1" applyAlignment="1">
      <alignment vertical="top"/>
    </xf>
    <xf numFmtId="43" fontId="22" fillId="0" borderId="0" xfId="29" applyFont="1" applyFill="1" applyBorder="1" applyAlignment="1">
      <alignment horizontal="right" wrapText="1"/>
    </xf>
    <xf numFmtId="0" fontId="22" fillId="0" borderId="0" xfId="58" applyNumberFormat="1" applyFont="1" applyFill="1" applyBorder="1" applyAlignment="1"/>
    <xf numFmtId="0" fontId="22" fillId="0" borderId="0" xfId="58" applyNumberFormat="1" applyFont="1" applyFill="1" applyAlignment="1" applyProtection="1">
      <alignment horizontal="right"/>
    </xf>
    <xf numFmtId="168" fontId="22" fillId="0" borderId="0" xfId="58" applyNumberFormat="1" applyFont="1" applyFill="1" applyBorder="1" applyAlignment="1">
      <alignment horizontal="right" vertical="top" wrapText="1"/>
    </xf>
    <xf numFmtId="0" fontId="22" fillId="0" borderId="0" xfId="58" applyFont="1" applyFill="1" applyBorder="1" applyAlignment="1" applyProtection="1">
      <alignment horizontal="justify" vertical="top" wrapText="1"/>
    </xf>
    <xf numFmtId="0" fontId="57" fillId="0" borderId="0" xfId="58" applyFont="1" applyFill="1" applyBorder="1" applyAlignment="1"/>
    <xf numFmtId="0" fontId="22" fillId="0" borderId="11" xfId="29" applyNumberFormat="1" applyFont="1" applyFill="1" applyBorder="1" applyAlignment="1">
      <alignment horizontal="right" wrapText="1"/>
    </xf>
    <xf numFmtId="43" fontId="22" fillId="0" borderId="11" xfId="29" applyFont="1" applyFill="1" applyBorder="1" applyAlignment="1">
      <alignment horizontal="right" wrapText="1"/>
    </xf>
    <xf numFmtId="0" fontId="22" fillId="0" borderId="0" xfId="58" applyNumberFormat="1" applyFont="1" applyFill="1" applyAlignment="1" applyProtection="1">
      <alignment horizontal="right" wrapText="1"/>
    </xf>
    <xf numFmtId="0" fontId="22" fillId="0" borderId="0" xfId="29" applyNumberFormat="1" applyFont="1" applyFill="1" applyAlignment="1">
      <alignment horizontal="right" wrapText="1"/>
    </xf>
    <xf numFmtId="0" fontId="21" fillId="0" borderId="0" xfId="58" applyFont="1" applyFill="1" applyBorder="1" applyAlignment="1">
      <alignment horizontal="left" vertical="top" wrapText="1"/>
    </xf>
    <xf numFmtId="0" fontId="22" fillId="0" borderId="0" xfId="71" applyNumberFormat="1" applyFont="1" applyFill="1" applyAlignment="1">
      <alignment horizontal="right"/>
    </xf>
    <xf numFmtId="180" fontId="22" fillId="0" borderId="0" xfId="71" applyNumberFormat="1" applyFont="1" applyFill="1" applyAlignment="1">
      <alignment horizontal="right"/>
    </xf>
    <xf numFmtId="49" fontId="22" fillId="0" borderId="0" xfId="71" applyNumberFormat="1" applyFont="1" applyFill="1" applyAlignment="1">
      <alignment horizontal="center"/>
    </xf>
    <xf numFmtId="0" fontId="21" fillId="0" borderId="11" xfId="71" applyFont="1" applyFill="1" applyBorder="1" applyAlignment="1" applyProtection="1">
      <alignment horizontal="left" vertical="top" wrapText="1"/>
    </xf>
    <xf numFmtId="0" fontId="21" fillId="0" borderId="10" xfId="58" applyFont="1" applyFill="1" applyBorder="1" applyAlignment="1">
      <alignment vertical="top" wrapText="1"/>
    </xf>
    <xf numFmtId="0" fontId="22" fillId="0" borderId="11" xfId="58" applyNumberFormat="1" applyFont="1" applyFill="1" applyBorder="1" applyAlignment="1" applyProtection="1">
      <alignment horizontal="right"/>
    </xf>
    <xf numFmtId="0" fontId="22" fillId="0" borderId="10" xfId="58" applyFont="1" applyFill="1" applyBorder="1" applyAlignment="1">
      <alignment vertical="top" wrapText="1"/>
    </xf>
    <xf numFmtId="0" fontId="21" fillId="0" borderId="0" xfId="71" applyFont="1" applyFill="1" applyBorder="1" applyAlignment="1">
      <alignment horizontal="right" vertical="top" wrapText="1"/>
    </xf>
    <xf numFmtId="0" fontId="22" fillId="0" borderId="0" xfId="71" applyFont="1" applyFill="1" applyBorder="1" applyAlignment="1">
      <alignment vertical="top" wrapText="1"/>
    </xf>
    <xf numFmtId="166" fontId="22" fillId="0" borderId="0" xfId="71" applyNumberFormat="1" applyFont="1" applyFill="1" applyBorder="1" applyAlignment="1">
      <alignment horizontal="right" vertical="top" wrapText="1"/>
    </xf>
    <xf numFmtId="0" fontId="22" fillId="0" borderId="0" xfId="71" applyFont="1" applyFill="1" applyBorder="1" applyAlignment="1">
      <alignment horizontal="right" vertical="top" wrapText="1"/>
    </xf>
    <xf numFmtId="0" fontId="21" fillId="0" borderId="10" xfId="58" applyFont="1" applyFill="1" applyBorder="1" applyAlignment="1">
      <alignment horizontal="right" vertical="top" wrapText="1"/>
    </xf>
    <xf numFmtId="0" fontId="22" fillId="0" borderId="0" xfId="58" applyNumberFormat="1" applyFont="1" applyFill="1" applyAlignment="1" applyProtection="1">
      <alignment horizontal="left"/>
    </xf>
    <xf numFmtId="0" fontId="21" fillId="0" borderId="0" xfId="71" applyFont="1" applyFill="1" applyAlignment="1">
      <alignment horizontal="right" vertical="top" wrapText="1"/>
    </xf>
    <xf numFmtId="0" fontId="22" fillId="0" borderId="0" xfId="71" applyFont="1" applyFill="1" applyBorder="1" applyAlignment="1">
      <alignment horizontal="left" vertical="top"/>
    </xf>
    <xf numFmtId="0" fontId="22" fillId="0" borderId="11" xfId="71" applyFont="1" applyFill="1" applyBorder="1" applyAlignment="1">
      <alignment horizontal="right" vertical="top" wrapText="1"/>
    </xf>
    <xf numFmtId="0" fontId="22" fillId="0" borderId="11" xfId="71" applyFont="1" applyFill="1" applyBorder="1" applyAlignment="1" applyProtection="1">
      <alignment horizontal="left" vertical="top" wrapText="1"/>
    </xf>
    <xf numFmtId="0" fontId="22" fillId="0" borderId="0" xfId="44" applyFont="1" applyFill="1" applyAlignment="1">
      <alignment horizontal="right"/>
    </xf>
    <xf numFmtId="0" fontId="22" fillId="0" borderId="0" xfId="44" applyNumberFormat="1" applyFont="1" applyFill="1" applyAlignment="1">
      <alignment horizontal="left" vertical="top" wrapText="1"/>
    </xf>
    <xf numFmtId="0" fontId="22" fillId="0" borderId="10" xfId="44" applyNumberFormat="1" applyFont="1" applyFill="1" applyBorder="1" applyAlignment="1">
      <alignment horizontal="right"/>
    </xf>
    <xf numFmtId="184" fontId="22" fillId="0" borderId="0" xfId="58" applyNumberFormat="1" applyFont="1" applyFill="1" applyAlignment="1">
      <alignment horizontal="right"/>
    </xf>
    <xf numFmtId="0" fontId="22" fillId="24" borderId="0" xfId="58" applyFont="1" applyFill="1" applyBorder="1" applyAlignment="1" applyProtection="1">
      <alignment horizontal="left" vertical="top"/>
    </xf>
    <xf numFmtId="0" fontId="22" fillId="0" borderId="10" xfId="58" applyFont="1" applyFill="1" applyBorder="1" applyAlignment="1">
      <alignment horizontal="left" vertical="top"/>
    </xf>
    <xf numFmtId="0" fontId="21" fillId="0" borderId="0" xfId="58" applyFont="1" applyFill="1" applyBorder="1" applyAlignment="1" applyProtection="1">
      <alignment horizontal="center" vertical="top" wrapText="1"/>
    </xf>
    <xf numFmtId="0" fontId="22" fillId="0" borderId="0" xfId="71" applyNumberFormat="1" applyFont="1" applyFill="1" applyBorder="1" applyAlignment="1">
      <alignment horizontal="right"/>
    </xf>
    <xf numFmtId="180" fontId="22" fillId="0" borderId="0" xfId="71" applyNumberFormat="1" applyFont="1" applyFill="1" applyBorder="1" applyAlignment="1">
      <alignment horizontal="right"/>
    </xf>
    <xf numFmtId="184" fontId="22" fillId="0" borderId="0" xfId="71" applyNumberFormat="1" applyFont="1" applyFill="1" applyBorder="1" applyAlignment="1">
      <alignment horizontal="right"/>
    </xf>
    <xf numFmtId="170" fontId="22" fillId="0" borderId="0" xfId="71" applyNumberFormat="1" applyFont="1" applyFill="1" applyBorder="1" applyAlignment="1">
      <alignment horizontal="right" vertical="top" wrapText="1"/>
    </xf>
    <xf numFmtId="184" fontId="22" fillId="0" borderId="0" xfId="71" applyNumberFormat="1" applyFont="1" applyFill="1" applyAlignment="1" applyProtection="1">
      <alignment horizontal="right"/>
    </xf>
    <xf numFmtId="184" fontId="22" fillId="0" borderId="0" xfId="71" applyNumberFormat="1" applyFont="1" applyFill="1" applyAlignment="1">
      <alignment horizontal="right"/>
    </xf>
    <xf numFmtId="0" fontId="22" fillId="0" borderId="0" xfId="71" applyFont="1" applyFill="1" applyBorder="1" applyAlignment="1"/>
    <xf numFmtId="49" fontId="22" fillId="0" borderId="0" xfId="71" applyNumberFormat="1" applyFont="1" applyFill="1" applyBorder="1" applyAlignment="1">
      <alignment horizontal="center"/>
    </xf>
    <xf numFmtId="43" fontId="22" fillId="0" borderId="10" xfId="29" applyNumberFormat="1" applyFont="1" applyFill="1" applyBorder="1" applyAlignment="1" applyProtection="1">
      <alignment horizontal="right" wrapText="1"/>
    </xf>
    <xf numFmtId="0" fontId="22" fillId="0" borderId="11" xfId="58" applyNumberFormat="1" applyFont="1" applyFill="1" applyBorder="1" applyAlignment="1">
      <alignment horizontal="right"/>
    </xf>
    <xf numFmtId="180" fontId="22" fillId="0" borderId="0" xfId="71" applyNumberFormat="1" applyFont="1" applyFill="1" applyAlignment="1"/>
    <xf numFmtId="0" fontId="22" fillId="0" borderId="0" xfId="64" applyFont="1" applyFill="1" applyBorder="1" applyProtection="1"/>
    <xf numFmtId="0" fontId="22" fillId="0" borderId="0" xfId="44" applyNumberFormat="1" applyFont="1" applyFill="1" applyAlignment="1" applyProtection="1">
      <alignment horizontal="right"/>
    </xf>
    <xf numFmtId="0" fontId="21" fillId="0" borderId="13" xfId="0" applyFont="1" applyFill="1" applyBorder="1" applyAlignment="1">
      <alignment horizontal="center"/>
    </xf>
    <xf numFmtId="0" fontId="22" fillId="0" borderId="0" xfId="58" applyFont="1" applyFill="1" applyBorder="1" applyAlignment="1" applyProtection="1">
      <alignment horizontal="left" vertical="top" wrapText="1"/>
    </xf>
    <xf numFmtId="0" fontId="21" fillId="0" borderId="0" xfId="50" applyFont="1" applyFill="1" applyBorder="1" applyAlignment="1" applyProtection="1">
      <alignment horizontal="center"/>
    </xf>
    <xf numFmtId="0" fontId="22" fillId="0" borderId="0" xfId="58" applyFont="1" applyFill="1" applyAlignment="1">
      <alignment horizontal="left" vertical="top" wrapText="1"/>
    </xf>
    <xf numFmtId="0" fontId="21" fillId="0" borderId="0" xfId="58" applyFont="1" applyFill="1" applyBorder="1" applyAlignment="1" applyProtection="1"/>
    <xf numFmtId="0" fontId="22" fillId="0" borderId="0" xfId="63" applyFont="1" applyFill="1" applyBorder="1" applyAlignment="1" applyProtection="1">
      <alignment horizontal="left"/>
    </xf>
    <xf numFmtId="49" fontId="22" fillId="0" borderId="0" xfId="64" applyNumberFormat="1" applyFont="1" applyFill="1" applyBorder="1" applyAlignment="1" applyProtection="1">
      <alignment horizontal="center"/>
    </xf>
    <xf numFmtId="0" fontId="21" fillId="0" borderId="0" xfId="58" applyFont="1" applyFill="1" applyAlignment="1">
      <alignment horizontal="right" vertical="top" wrapText="1"/>
    </xf>
    <xf numFmtId="170" fontId="22" fillId="0" borderId="0" xfId="58" applyNumberFormat="1" applyFont="1" applyFill="1" applyAlignment="1">
      <alignment horizontal="right" vertical="top" wrapText="1"/>
    </xf>
    <xf numFmtId="0" fontId="24" fillId="0" borderId="0" xfId="58" applyNumberFormat="1" applyFont="1" applyFill="1" applyBorder="1" applyAlignment="1" applyProtection="1">
      <alignment horizontal="right"/>
    </xf>
    <xf numFmtId="43" fontId="24" fillId="0" borderId="11" xfId="29" applyFont="1" applyFill="1" applyBorder="1" applyAlignment="1" applyProtection="1">
      <alignment horizontal="right" wrapText="1"/>
    </xf>
    <xf numFmtId="0" fontId="24" fillId="0" borderId="11" xfId="29" applyNumberFormat="1" applyFont="1" applyFill="1" applyBorder="1" applyAlignment="1" applyProtection="1">
      <alignment horizontal="right" wrapText="1"/>
    </xf>
    <xf numFmtId="43" fontId="24" fillId="0" borderId="0" xfId="29" applyFont="1" applyFill="1" applyBorder="1" applyAlignment="1" applyProtection="1">
      <alignment horizontal="right" wrapText="1"/>
    </xf>
    <xf numFmtId="43" fontId="24" fillId="0" borderId="10" xfId="29" applyFont="1" applyFill="1" applyBorder="1" applyAlignment="1" applyProtection="1">
      <alignment horizontal="right" wrapText="1"/>
    </xf>
    <xf numFmtId="0" fontId="24" fillId="0" borderId="10" xfId="29" applyNumberFormat="1" applyFont="1" applyFill="1" applyBorder="1" applyAlignment="1" applyProtection="1">
      <alignment horizontal="right" wrapText="1"/>
    </xf>
    <xf numFmtId="43" fontId="24" fillId="0" borderId="0" xfId="29" applyFont="1" applyFill="1" applyAlignment="1" applyProtection="1">
      <alignment horizontal="right" wrapText="1"/>
    </xf>
    <xf numFmtId="0" fontId="24" fillId="0" borderId="0" xfId="29" applyNumberFormat="1" applyFont="1" applyFill="1" applyAlignment="1" applyProtection="1">
      <alignment horizontal="right" wrapText="1"/>
    </xf>
    <xf numFmtId="0" fontId="24" fillId="0" borderId="0" xfId="29" applyNumberFormat="1" applyFont="1" applyFill="1" applyBorder="1" applyAlignment="1">
      <alignment horizontal="right" wrapText="1"/>
    </xf>
    <xf numFmtId="0" fontId="24" fillId="0" borderId="0" xfId="58" applyFont="1" applyFill="1"/>
    <xf numFmtId="0" fontId="22" fillId="0" borderId="11" xfId="63" applyNumberFormat="1" applyFont="1" applyFill="1" applyBorder="1" applyAlignment="1" applyProtection="1">
      <alignment horizontal="right" wrapText="1"/>
    </xf>
    <xf numFmtId="0" fontId="22" fillId="0" borderId="10" xfId="63" applyNumberFormat="1" applyFont="1" applyFill="1" applyBorder="1" applyAlignment="1" applyProtection="1">
      <alignment horizontal="right" wrapText="1"/>
    </xf>
    <xf numFmtId="0" fontId="22" fillId="0" borderId="11" xfId="63" applyFont="1" applyFill="1" applyBorder="1" applyAlignment="1">
      <alignment horizontal="right" vertical="top" wrapText="1"/>
    </xf>
    <xf numFmtId="0" fontId="21" fillId="0" borderId="11" xfId="63" applyFont="1" applyFill="1" applyBorder="1" applyAlignment="1" applyProtection="1">
      <alignment horizontal="left"/>
    </xf>
    <xf numFmtId="0" fontId="21" fillId="0" borderId="0" xfId="44" applyNumberFormat="1" applyFont="1" applyFill="1" applyAlignment="1">
      <alignment horizontal="right" vertical="top" wrapText="1"/>
    </xf>
    <xf numFmtId="0" fontId="21" fillId="0" borderId="0" xfId="44" applyNumberFormat="1" applyFont="1" applyFill="1" applyAlignment="1" applyProtection="1">
      <alignment horizontal="left" vertical="top" wrapText="1"/>
    </xf>
    <xf numFmtId="0" fontId="22" fillId="0" borderId="0" xfId="44" applyFont="1" applyFill="1" applyAlignment="1" applyProtection="1">
      <alignment horizontal="left"/>
    </xf>
    <xf numFmtId="0" fontId="21" fillId="0" borderId="0" xfId="44" applyFont="1" applyFill="1" applyAlignment="1">
      <alignment horizontal="left" vertical="top" wrapText="1"/>
    </xf>
    <xf numFmtId="189" fontId="22" fillId="0" borderId="0" xfId="44" applyNumberFormat="1" applyFont="1" applyFill="1" applyAlignment="1">
      <alignment horizontal="right" vertical="top" wrapText="1"/>
    </xf>
    <xf numFmtId="0" fontId="22" fillId="0" borderId="0" xfId="49" applyFont="1" applyFill="1" applyAlignment="1">
      <alignment horizontal="right" vertical="top" wrapText="1"/>
    </xf>
    <xf numFmtId="0" fontId="22" fillId="0" borderId="0" xfId="80" applyFont="1" applyFill="1" applyBorder="1" applyAlignment="1" applyProtection="1">
      <alignment horizontal="left" vertical="top" wrapText="1"/>
    </xf>
    <xf numFmtId="0" fontId="22" fillId="0" borderId="11" xfId="44" applyFont="1" applyFill="1" applyBorder="1" applyAlignment="1">
      <alignment horizontal="right" vertical="top" wrapText="1"/>
    </xf>
    <xf numFmtId="165" fontId="21" fillId="0" borderId="0" xfId="72" applyNumberFormat="1" applyFont="1" applyFill="1" applyAlignment="1">
      <alignment horizontal="right" vertical="top" wrapText="1"/>
    </xf>
    <xf numFmtId="165" fontId="21" fillId="0" borderId="0" xfId="44" applyNumberFormat="1" applyFont="1" applyFill="1" applyBorder="1" applyAlignment="1" applyProtection="1">
      <alignment horizontal="left" vertical="top" wrapText="1"/>
    </xf>
    <xf numFmtId="0" fontId="22" fillId="0" borderId="0" xfId="71" applyFont="1" applyFill="1" applyBorder="1"/>
    <xf numFmtId="0" fontId="22" fillId="0" borderId="0" xfId="71" applyFont="1" applyFill="1" applyBorder="1" applyAlignment="1">
      <alignment horizontal="left" vertical="top" wrapText="1"/>
    </xf>
    <xf numFmtId="0" fontId="22" fillId="0" borderId="0" xfId="71" applyFont="1" applyFill="1" applyAlignment="1">
      <alignment horizontal="left" vertical="top" wrapText="1"/>
    </xf>
    <xf numFmtId="0" fontId="22" fillId="0" borderId="11" xfId="71" applyFont="1" applyFill="1" applyBorder="1" applyAlignment="1">
      <alignment horizontal="left" vertical="top" wrapText="1"/>
    </xf>
    <xf numFmtId="176" fontId="21" fillId="0" borderId="0" xfId="71" applyNumberFormat="1" applyFont="1" applyFill="1" applyAlignment="1">
      <alignment horizontal="right" vertical="top" wrapText="1"/>
    </xf>
    <xf numFmtId="166" fontId="22" fillId="0" borderId="0" xfId="71" applyNumberFormat="1" applyFont="1" applyFill="1" applyAlignment="1">
      <alignment horizontal="right" vertical="top" wrapText="1"/>
    </xf>
    <xf numFmtId="0" fontId="21" fillId="0" borderId="11" xfId="71" applyFont="1" applyFill="1" applyBorder="1" applyAlignment="1">
      <alignment horizontal="right" vertical="top" wrapText="1"/>
    </xf>
    <xf numFmtId="0" fontId="22" fillId="0" borderId="0" xfId="44" applyFont="1" applyFill="1" applyBorder="1" applyAlignment="1" applyProtection="1">
      <alignment horizontal="justify"/>
    </xf>
    <xf numFmtId="0" fontId="22" fillId="0" borderId="11" xfId="44" applyNumberFormat="1" applyFont="1" applyFill="1" applyBorder="1" applyAlignment="1" applyProtection="1">
      <alignment horizontal="right"/>
    </xf>
    <xf numFmtId="172" fontId="21" fillId="0" borderId="0" xfId="44" applyNumberFormat="1" applyFont="1" applyFill="1" applyAlignment="1">
      <alignment horizontal="right" vertical="top" wrapText="1"/>
    </xf>
    <xf numFmtId="0" fontId="21" fillId="0" borderId="11" xfId="44" applyFont="1" applyFill="1" applyBorder="1" applyAlignment="1">
      <alignment horizontal="right" vertical="top" wrapText="1"/>
    </xf>
    <xf numFmtId="43" fontId="22" fillId="0" borderId="0" xfId="29" applyFont="1" applyFill="1" applyBorder="1" applyAlignment="1">
      <alignment horizontal="right"/>
    </xf>
    <xf numFmtId="177" fontId="21" fillId="0" borderId="0" xfId="55" applyNumberFormat="1" applyFont="1" applyFill="1" applyBorder="1" applyAlignment="1">
      <alignment horizontal="right" vertical="top" wrapText="1"/>
    </xf>
    <xf numFmtId="0" fontId="21" fillId="0" borderId="0" xfId="55" applyFont="1" applyFill="1" applyBorder="1" applyAlignment="1">
      <alignment horizontal="left" vertical="top" wrapText="1"/>
    </xf>
    <xf numFmtId="0" fontId="21" fillId="0" borderId="0" xfId="58" applyNumberFormat="1" applyFont="1" applyFill="1" applyBorder="1" applyAlignment="1"/>
    <xf numFmtId="0" fontId="22" fillId="0" borderId="0" xfId="58" applyNumberFormat="1" applyFont="1" applyFill="1" applyBorder="1" applyAlignment="1">
      <alignment horizontal="left" vertical="top" wrapText="1"/>
    </xf>
    <xf numFmtId="0" fontId="21" fillId="0" borderId="0" xfId="63" applyNumberFormat="1" applyFont="1" applyFill="1" applyBorder="1" applyAlignment="1">
      <alignment horizontal="left" vertical="top" wrapText="1"/>
    </xf>
    <xf numFmtId="0" fontId="22" fillId="0" borderId="10" xfId="58" applyNumberFormat="1" applyFont="1" applyFill="1" applyBorder="1" applyAlignment="1">
      <alignment horizontal="left" vertical="top" wrapText="1"/>
    </xf>
    <xf numFmtId="0" fontId="22" fillId="0" borderId="10" xfId="58" applyNumberFormat="1" applyFont="1" applyFill="1" applyBorder="1" applyAlignment="1">
      <alignment horizontal="right" vertical="top" wrapText="1"/>
    </xf>
    <xf numFmtId="0" fontId="21" fillId="0" borderId="10" xfId="58" applyNumberFormat="1" applyFont="1" applyFill="1" applyBorder="1" applyAlignment="1" applyProtection="1">
      <alignment horizontal="left" vertical="top" wrapText="1"/>
    </xf>
    <xf numFmtId="0" fontId="21" fillId="0" borderId="0" xfId="58" applyFont="1" applyFill="1" applyAlignment="1" applyProtection="1">
      <alignment horizontal="center"/>
    </xf>
    <xf numFmtId="0" fontId="21" fillId="0" borderId="0" xfId="58" applyNumberFormat="1" applyFont="1" applyFill="1" applyAlignment="1" applyProtection="1">
      <alignment horizontal="center"/>
    </xf>
    <xf numFmtId="0" fontId="21" fillId="0" borderId="0" xfId="58" applyNumberFormat="1" applyFont="1" applyFill="1" applyAlignment="1">
      <alignment horizontal="center"/>
    </xf>
    <xf numFmtId="0" fontId="21" fillId="0" borderId="13" xfId="43" applyFont="1" applyFill="1" applyBorder="1" applyAlignment="1">
      <alignment horizontal="center"/>
    </xf>
    <xf numFmtId="0" fontId="21" fillId="0" borderId="0" xfId="57" applyFont="1" applyFill="1" applyBorder="1" applyAlignment="1" applyProtection="1">
      <alignment horizontal="center"/>
    </xf>
    <xf numFmtId="0" fontId="22" fillId="0" borderId="0" xfId="58" applyFont="1" applyFill="1" applyBorder="1" applyAlignment="1" applyProtection="1">
      <alignment horizontal="left" vertical="top" wrapText="1"/>
    </xf>
    <xf numFmtId="0" fontId="21" fillId="0" borderId="0" xfId="57" applyNumberFormat="1" applyFont="1" applyFill="1" applyBorder="1" applyAlignment="1" applyProtection="1">
      <alignment horizontal="center"/>
    </xf>
    <xf numFmtId="0" fontId="22" fillId="0" borderId="0" xfId="58" applyFont="1" applyFill="1" applyAlignment="1">
      <alignment vertical="top" wrapText="1"/>
    </xf>
    <xf numFmtId="0" fontId="22" fillId="0" borderId="10" xfId="58" applyNumberFormat="1" applyFont="1" applyFill="1" applyBorder="1" applyAlignment="1">
      <alignment horizontal="right" wrapText="1"/>
    </xf>
    <xf numFmtId="0" fontId="22" fillId="0" borderId="12" xfId="29" applyNumberFormat="1" applyFont="1" applyFill="1" applyBorder="1" applyAlignment="1">
      <alignment horizontal="right" wrapText="1"/>
    </xf>
    <xf numFmtId="171" fontId="22" fillId="0" borderId="0" xfId="58" applyNumberFormat="1" applyFont="1" applyFill="1" applyBorder="1" applyAlignment="1">
      <alignment horizontal="right" vertical="top" wrapText="1"/>
    </xf>
    <xf numFmtId="0" fontId="36" fillId="0" borderId="0" xfId="58" applyFont="1" applyFill="1" applyBorder="1" applyAlignment="1">
      <alignment horizontal="right"/>
    </xf>
    <xf numFmtId="0" fontId="21" fillId="0" borderId="10" xfId="58" applyFont="1" applyFill="1" applyBorder="1"/>
    <xf numFmtId="0" fontId="21" fillId="0" borderId="0" xfId="58" applyFont="1" applyFill="1" applyAlignment="1">
      <alignment vertical="top" wrapText="1"/>
    </xf>
    <xf numFmtId="166" fontId="22" fillId="0" borderId="0" xfId="58" applyNumberFormat="1" applyFont="1" applyFill="1" applyAlignment="1">
      <alignment vertical="top" wrapText="1"/>
    </xf>
    <xf numFmtId="178" fontId="21" fillId="0" borderId="0" xfId="58" applyNumberFormat="1" applyFont="1" applyFill="1" applyAlignment="1">
      <alignment vertical="top" wrapText="1"/>
    </xf>
    <xf numFmtId="0" fontId="22" fillId="0" borderId="0" xfId="58" applyFont="1" applyFill="1" applyAlignment="1">
      <alignment horizontal="right"/>
    </xf>
    <xf numFmtId="0" fontId="21" fillId="0" borderId="0" xfId="63" applyFont="1" applyFill="1" applyBorder="1" applyAlignment="1">
      <alignment horizontal="left" vertical="top" wrapText="1"/>
    </xf>
    <xf numFmtId="0" fontId="24" fillId="0" borderId="0" xfId="44" applyFont="1" applyFill="1" applyAlignment="1">
      <alignment horizontal="left" vertical="top" wrapText="1"/>
    </xf>
    <xf numFmtId="175" fontId="23" fillId="0" borderId="0" xfId="44" applyNumberFormat="1" applyFont="1" applyFill="1" applyAlignment="1">
      <alignment horizontal="right" vertical="top" wrapText="1"/>
    </xf>
    <xf numFmtId="0" fontId="23" fillId="0" borderId="0" xfId="44" applyFont="1" applyFill="1" applyAlignment="1">
      <alignment vertical="top" wrapText="1"/>
    </xf>
    <xf numFmtId="182" fontId="24" fillId="0" borderId="0" xfId="44" applyNumberFormat="1" applyFont="1" applyFill="1" applyAlignment="1">
      <alignment horizontal="right" vertical="top" wrapText="1"/>
    </xf>
    <xf numFmtId="0" fontId="24" fillId="0" borderId="0" xfId="44" applyFont="1" applyFill="1" applyAlignment="1">
      <alignment vertical="top" wrapText="1"/>
    </xf>
    <xf numFmtId="170" fontId="24" fillId="0" borderId="0" xfId="44" applyNumberFormat="1" applyFont="1" applyFill="1" applyAlignment="1">
      <alignment horizontal="right" vertical="top" wrapText="1"/>
    </xf>
    <xf numFmtId="0" fontId="24" fillId="0" borderId="0" xfId="44" applyNumberFormat="1" applyFont="1" applyFill="1" applyAlignment="1" applyProtection="1">
      <alignment horizontal="right"/>
    </xf>
    <xf numFmtId="0" fontId="24" fillId="0" borderId="0" xfId="44" applyNumberFormat="1" applyFont="1" applyFill="1" applyBorder="1" applyAlignment="1" applyProtection="1">
      <alignment horizontal="right" wrapText="1"/>
    </xf>
    <xf numFmtId="0" fontId="24" fillId="0" borderId="0" xfId="44" applyNumberFormat="1" applyFont="1" applyFill="1" applyBorder="1" applyAlignment="1" applyProtection="1">
      <alignment horizontal="right"/>
    </xf>
    <xf numFmtId="0" fontId="24" fillId="0" borderId="10" xfId="44" applyNumberFormat="1" applyFont="1" applyFill="1" applyBorder="1" applyAlignment="1" applyProtection="1">
      <alignment horizontal="right" wrapText="1"/>
    </xf>
    <xf numFmtId="0" fontId="24" fillId="0" borderId="0" xfId="44" applyFont="1" applyFill="1" applyAlignment="1">
      <alignment horizontal="left" vertical="top"/>
    </xf>
    <xf numFmtId="0" fontId="24" fillId="0" borderId="11" xfId="44" applyNumberFormat="1" applyFont="1" applyFill="1" applyBorder="1" applyAlignment="1" applyProtection="1">
      <alignment horizontal="right" wrapText="1"/>
    </xf>
    <xf numFmtId="0" fontId="22" fillId="0" borderId="0" xfId="44" applyFont="1" applyFill="1" applyAlignment="1">
      <alignment vertical="top"/>
    </xf>
    <xf numFmtId="0" fontId="24" fillId="0" borderId="0" xfId="44" applyFont="1" applyFill="1" applyBorder="1" applyAlignment="1" applyProtection="1">
      <alignment horizontal="left" vertical="top" wrapText="1"/>
    </xf>
    <xf numFmtId="0" fontId="24" fillId="0" borderId="10" xfId="44" applyFont="1" applyFill="1" applyBorder="1" applyAlignment="1">
      <alignment horizontal="left" vertical="top" wrapText="1"/>
    </xf>
    <xf numFmtId="0" fontId="23" fillId="0" borderId="10" xfId="44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Alignment="1" applyProtection="1">
      <alignment horizontal="center"/>
    </xf>
    <xf numFmtId="0" fontId="21" fillId="0" borderId="11" xfId="44" applyFont="1" applyFill="1" applyBorder="1" applyAlignment="1" applyProtection="1">
      <alignment horizontal="left"/>
    </xf>
    <xf numFmtId="0" fontId="22" fillId="0" borderId="0" xfId="44" applyFont="1" applyFill="1" applyBorder="1" applyAlignment="1" applyProtection="1">
      <alignment horizontal="left"/>
    </xf>
    <xf numFmtId="0" fontId="22" fillId="0" borderId="0" xfId="64" applyFont="1" applyFill="1" applyBorder="1" applyAlignment="1" applyProtection="1">
      <alignment horizontal="right"/>
    </xf>
    <xf numFmtId="0" fontId="22" fillId="0" borderId="0" xfId="44" applyFont="1" applyFill="1" applyAlignment="1">
      <alignment horizontal="left"/>
    </xf>
    <xf numFmtId="0" fontId="21" fillId="0" borderId="0" xfId="44" applyFont="1" applyFill="1" applyAlignment="1">
      <alignment horizontal="right"/>
    </xf>
    <xf numFmtId="166" fontId="22" fillId="0" borderId="0" xfId="44" applyNumberFormat="1" applyFont="1" applyFill="1" applyAlignment="1">
      <alignment horizontal="right"/>
    </xf>
    <xf numFmtId="171" fontId="21" fillId="0" borderId="0" xfId="44" applyNumberFormat="1" applyFont="1" applyFill="1" applyAlignment="1">
      <alignment horizontal="right"/>
    </xf>
    <xf numFmtId="168" fontId="22" fillId="0" borderId="0" xfId="44" applyNumberFormat="1" applyFont="1" applyFill="1" applyAlignment="1">
      <alignment horizontal="right"/>
    </xf>
    <xf numFmtId="170" fontId="22" fillId="0" borderId="0" xfId="44" applyNumberFormat="1" applyFont="1" applyFill="1" applyAlignment="1">
      <alignment horizontal="right"/>
    </xf>
    <xf numFmtId="171" fontId="21" fillId="0" borderId="0" xfId="44" applyNumberFormat="1" applyFont="1" applyFill="1" applyBorder="1" applyAlignment="1">
      <alignment horizontal="right"/>
    </xf>
    <xf numFmtId="175" fontId="21" fillId="0" borderId="0" xfId="44" applyNumberFormat="1" applyFont="1" applyFill="1" applyAlignment="1">
      <alignment horizontal="right"/>
    </xf>
    <xf numFmtId="0" fontId="22" fillId="0" borderId="11" xfId="44" applyFont="1" applyFill="1" applyBorder="1" applyAlignment="1">
      <alignment horizontal="left"/>
    </xf>
    <xf numFmtId="0" fontId="21" fillId="0" borderId="11" xfId="44" applyFont="1" applyFill="1" applyBorder="1" applyAlignment="1">
      <alignment horizontal="right"/>
    </xf>
    <xf numFmtId="0" fontId="21" fillId="0" borderId="0" xfId="58" applyFont="1" applyFill="1" applyBorder="1" applyAlignment="1" applyProtection="1">
      <alignment vertical="top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13" xfId="0" applyFont="1" applyFill="1" applyBorder="1" applyAlignment="1">
      <alignment horizontal="center"/>
    </xf>
    <xf numFmtId="0" fontId="21" fillId="0" borderId="0" xfId="57" applyFont="1" applyFill="1" applyBorder="1" applyAlignment="1" applyProtection="1">
      <alignment horizontal="center"/>
    </xf>
    <xf numFmtId="0" fontId="21" fillId="0" borderId="0" xfId="57" applyNumberFormat="1" applyFont="1" applyFill="1" applyBorder="1" applyAlignment="1" applyProtection="1">
      <alignment horizontal="center"/>
    </xf>
    <xf numFmtId="0" fontId="21" fillId="0" borderId="13" xfId="0" applyFont="1" applyBorder="1" applyAlignment="1">
      <alignment horizontal="center"/>
    </xf>
    <xf numFmtId="165" fontId="21" fillId="0" borderId="0" xfId="74" applyNumberFormat="1" applyFont="1" applyFill="1" applyBorder="1" applyAlignment="1" applyProtection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Border="1" applyAlignment="1">
      <alignment horizontal="right"/>
    </xf>
    <xf numFmtId="0" fontId="21" fillId="0" borderId="0" xfId="44" applyFont="1" applyFill="1" applyBorder="1" applyAlignment="1" applyProtection="1"/>
    <xf numFmtId="0" fontId="22" fillId="0" borderId="0" xfId="44" applyNumberFormat="1" applyFont="1" applyFill="1" applyAlignment="1" applyProtection="1">
      <alignment horizontal="left"/>
    </xf>
    <xf numFmtId="0" fontId="22" fillId="0" borderId="0" xfId="44" applyNumberFormat="1" applyFont="1" applyFill="1" applyAlignment="1">
      <alignment horizontal="center"/>
    </xf>
    <xf numFmtId="0" fontId="21" fillId="0" borderId="0" xfId="44" applyFont="1" applyFill="1"/>
    <xf numFmtId="0" fontId="22" fillId="0" borderId="0" xfId="44" applyNumberFormat="1" applyFont="1" applyFill="1" applyBorder="1" applyAlignment="1" applyProtection="1">
      <alignment horizontal="center"/>
    </xf>
    <xf numFmtId="185" fontId="21" fillId="0" borderId="0" xfId="44" applyNumberFormat="1" applyFont="1" applyFill="1" applyAlignment="1">
      <alignment horizontal="right"/>
    </xf>
    <xf numFmtId="170" fontId="22" fillId="0" borderId="0" xfId="44" applyNumberFormat="1" applyFont="1" applyFill="1" applyBorder="1" applyAlignment="1">
      <alignment horizontal="right"/>
    </xf>
    <xf numFmtId="0" fontId="21" fillId="0" borderId="13" xfId="0" applyFont="1" applyBorder="1" applyAlignment="1">
      <alignment horizontal="center"/>
    </xf>
    <xf numFmtId="165" fontId="21" fillId="0" borderId="0" xfId="73" applyNumberFormat="1" applyFont="1" applyFill="1" applyBorder="1" applyAlignment="1" applyProtection="1">
      <alignment horizontal="center"/>
    </xf>
    <xf numFmtId="0" fontId="22" fillId="0" borderId="0" xfId="58" applyFont="1" applyFill="1" applyBorder="1" applyAlignment="1" applyProtection="1">
      <alignment horizontal="left" vertical="top" wrapText="1"/>
    </xf>
    <xf numFmtId="0" fontId="21" fillId="0" borderId="0" xfId="44" applyFont="1" applyFill="1" applyBorder="1" applyAlignment="1"/>
    <xf numFmtId="0" fontId="22" fillId="0" borderId="0" xfId="63" applyNumberFormat="1" applyFont="1" applyFill="1" applyBorder="1" applyAlignment="1" applyProtection="1">
      <alignment horizontal="center"/>
    </xf>
    <xf numFmtId="0" fontId="21" fillId="0" borderId="0" xfId="44" applyFont="1" applyFill="1" applyAlignment="1">
      <alignment horizontal="center" vertical="top" wrapText="1"/>
    </xf>
    <xf numFmtId="178" fontId="21" fillId="0" borderId="0" xfId="44" applyNumberFormat="1" applyFont="1" applyFill="1" applyBorder="1" applyAlignment="1">
      <alignment vertical="top" wrapText="1"/>
    </xf>
    <xf numFmtId="0" fontId="24" fillId="0" borderId="0" xfId="44" applyFont="1" applyFill="1" applyBorder="1" applyAlignment="1">
      <alignment vertical="top" wrapText="1"/>
    </xf>
    <xf numFmtId="0" fontId="24" fillId="0" borderId="0" xfId="44" applyNumberFormat="1" applyFont="1" applyFill="1"/>
    <xf numFmtId="0" fontId="24" fillId="0" borderId="0" xfId="44" applyNumberFormat="1" applyFont="1" applyFill="1" applyAlignment="1">
      <alignment horizontal="center"/>
    </xf>
    <xf numFmtId="166" fontId="24" fillId="0" borderId="0" xfId="44" applyNumberFormat="1" applyFont="1" applyFill="1" applyBorder="1" applyAlignment="1">
      <alignment horizontal="right" vertical="top"/>
    </xf>
    <xf numFmtId="0" fontId="24" fillId="0" borderId="0" xfId="44" applyNumberFormat="1" applyFont="1" applyFill="1" applyAlignment="1">
      <alignment horizontal="right" wrapText="1"/>
    </xf>
    <xf numFmtId="0" fontId="24" fillId="0" borderId="0" xfId="44" applyFont="1" applyFill="1" applyBorder="1" applyAlignment="1">
      <alignment horizontal="right" vertical="top"/>
    </xf>
    <xf numFmtId="0" fontId="24" fillId="0" borderId="11" xfId="44" applyNumberFormat="1" applyFont="1" applyFill="1" applyBorder="1" applyAlignment="1">
      <alignment horizontal="right" wrapText="1"/>
    </xf>
    <xf numFmtId="0" fontId="24" fillId="0" borderId="11" xfId="44" applyNumberFormat="1" applyFont="1" applyFill="1" applyBorder="1" applyAlignment="1" applyProtection="1">
      <alignment horizontal="right"/>
    </xf>
    <xf numFmtId="169" fontId="22" fillId="0" borderId="0" xfId="44" applyNumberFormat="1" applyFont="1" applyFill="1" applyBorder="1" applyAlignment="1">
      <alignment horizontal="right" vertical="top" wrapText="1"/>
    </xf>
    <xf numFmtId="0" fontId="24" fillId="0" borderId="0" xfId="44" applyNumberFormat="1" applyFont="1" applyFill="1" applyBorder="1" applyAlignment="1" applyProtection="1">
      <alignment horizontal="center"/>
    </xf>
    <xf numFmtId="0" fontId="21" fillId="0" borderId="0" xfId="44" applyFont="1" applyFill="1" applyBorder="1"/>
    <xf numFmtId="0" fontId="24" fillId="0" borderId="0" xfId="44" applyNumberFormat="1" applyFont="1" applyFill="1" applyAlignment="1" applyProtection="1">
      <alignment horizontal="center"/>
    </xf>
    <xf numFmtId="0" fontId="21" fillId="0" borderId="10" xfId="44" applyFont="1" applyFill="1" applyBorder="1" applyAlignment="1">
      <alignment vertical="top" wrapText="1"/>
    </xf>
    <xf numFmtId="0" fontId="22" fillId="0" borderId="10" xfId="44" applyFont="1" applyFill="1" applyBorder="1"/>
    <xf numFmtId="0" fontId="21" fillId="0" borderId="0" xfId="44" applyFont="1" applyFill="1" applyAlignment="1" applyProtection="1"/>
    <xf numFmtId="0" fontId="21" fillId="0" borderId="0" xfId="44" applyFont="1" applyFill="1" applyAlignment="1" applyProtection="1">
      <alignment horizontal="left" vertical="top"/>
    </xf>
    <xf numFmtId="0" fontId="22" fillId="0" borderId="0" xfId="44" applyFont="1" applyFill="1" applyAlignment="1" applyProtection="1">
      <alignment horizontal="left" vertical="top"/>
    </xf>
    <xf numFmtId="0" fontId="21" fillId="0" borderId="0" xfId="44" applyFont="1" applyFill="1" applyAlignment="1">
      <alignment vertical="top"/>
    </xf>
    <xf numFmtId="185" fontId="21" fillId="0" borderId="0" xfId="44" applyNumberFormat="1" applyFont="1" applyFill="1" applyAlignment="1">
      <alignment vertical="top"/>
    </xf>
    <xf numFmtId="170" fontId="22" fillId="0" borderId="0" xfId="44" applyNumberFormat="1" applyFont="1" applyFill="1" applyAlignment="1">
      <alignment horizontal="right" vertical="top"/>
    </xf>
    <xf numFmtId="0" fontId="22" fillId="0" borderId="10" xfId="44" applyNumberFormat="1" applyFont="1" applyFill="1" applyBorder="1" applyAlignment="1" applyProtection="1">
      <alignment wrapText="1"/>
    </xf>
    <xf numFmtId="0" fontId="22" fillId="0" borderId="10" xfId="44" applyFont="1" applyFill="1" applyBorder="1" applyAlignment="1">
      <alignment vertical="top"/>
    </xf>
    <xf numFmtId="0" fontId="21" fillId="0" borderId="10" xfId="44" applyFont="1" applyFill="1" applyBorder="1" applyAlignment="1" applyProtection="1">
      <alignment horizontal="left" vertical="top"/>
    </xf>
    <xf numFmtId="0" fontId="21" fillId="0" borderId="0" xfId="44" applyNumberFormat="1" applyFont="1" applyFill="1" applyBorder="1" applyAlignment="1" applyProtection="1">
      <alignment horizontal="right" vertical="top" wrapText="1"/>
    </xf>
    <xf numFmtId="0" fontId="22" fillId="0" borderId="0" xfId="47" applyNumberFormat="1" applyFont="1" applyFill="1" applyBorder="1" applyAlignment="1">
      <alignment horizontal="right" vertical="top" wrapText="1"/>
    </xf>
    <xf numFmtId="0" fontId="22" fillId="0" borderId="0" xfId="47" applyNumberFormat="1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Border="1" applyAlignment="1" applyProtection="1">
      <alignment horizontal="left" vertical="top"/>
    </xf>
    <xf numFmtId="0" fontId="22" fillId="0" borderId="10" xfId="44" applyNumberFormat="1" applyFont="1" applyFill="1" applyBorder="1" applyAlignment="1">
      <alignment horizontal="left" vertical="top" wrapText="1"/>
    </xf>
    <xf numFmtId="0" fontId="21" fillId="0" borderId="10" xfId="44" applyNumberFormat="1" applyFont="1" applyFill="1" applyBorder="1" applyAlignment="1">
      <alignment horizontal="right" vertical="top" wrapText="1"/>
    </xf>
    <xf numFmtId="0" fontId="21" fillId="0" borderId="10" xfId="44" applyNumberFormat="1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/>
    </xf>
    <xf numFmtId="0" fontId="21" fillId="0" borderId="0" xfId="51" applyNumberFormat="1" applyFont="1" applyFill="1" applyBorder="1" applyAlignment="1" applyProtection="1">
      <alignment horizontal="center"/>
    </xf>
    <xf numFmtId="0" fontId="21" fillId="0" borderId="0" xfId="58" applyFont="1" applyFill="1" applyBorder="1" applyAlignment="1">
      <alignment vertical="top" wrapText="1"/>
    </xf>
    <xf numFmtId="0" fontId="36" fillId="0" borderId="0" xfId="58" applyFont="1" applyFill="1" applyBorder="1" applyAlignment="1"/>
    <xf numFmtId="186" fontId="21" fillId="0" borderId="0" xfId="58" applyNumberFormat="1" applyFont="1" applyFill="1" applyBorder="1" applyAlignment="1" applyProtection="1">
      <alignment horizontal="left" vertical="top" wrapText="1"/>
    </xf>
    <xf numFmtId="0" fontId="22" fillId="0" borderId="10" xfId="58" applyNumberFormat="1" applyFont="1" applyFill="1" applyBorder="1" applyAlignment="1">
      <alignment horizontal="right"/>
    </xf>
    <xf numFmtId="0" fontId="42" fillId="0" borderId="0" xfId="58" applyFont="1" applyFill="1" applyAlignment="1"/>
    <xf numFmtId="0" fontId="42" fillId="0" borderId="0" xfId="58" applyFont="1" applyFill="1" applyBorder="1" applyAlignment="1"/>
    <xf numFmtId="0" fontId="42" fillId="0" borderId="0" xfId="0" applyFont="1" applyFill="1" applyBorder="1" applyAlignment="1">
      <alignment vertical="center"/>
    </xf>
    <xf numFmtId="0" fontId="22" fillId="0" borderId="0" xfId="54" applyFont="1" applyFill="1" applyAlignment="1">
      <alignment horizontal="left" vertical="top" wrapText="1"/>
    </xf>
    <xf numFmtId="0" fontId="22" fillId="0" borderId="0" xfId="54" applyFont="1" applyFill="1" applyAlignment="1">
      <alignment horizontal="right" vertical="top" wrapText="1"/>
    </xf>
    <xf numFmtId="0" fontId="21" fillId="0" borderId="0" xfId="54" applyFont="1" applyFill="1" applyAlignment="1" applyProtection="1">
      <alignment horizontal="left" vertical="top" wrapText="1"/>
    </xf>
    <xf numFmtId="0" fontId="22" fillId="0" borderId="0" xfId="71" applyNumberFormat="1" applyFont="1" applyFill="1" applyAlignment="1"/>
    <xf numFmtId="170" fontId="22" fillId="0" borderId="0" xfId="54" applyNumberFormat="1" applyFont="1" applyFill="1" applyBorder="1" applyAlignment="1">
      <alignment horizontal="right" vertical="top" wrapText="1"/>
    </xf>
    <xf numFmtId="0" fontId="22" fillId="0" borderId="0" xfId="54" applyNumberFormat="1" applyFont="1" applyFill="1" applyBorder="1" applyAlignment="1">
      <alignment horizontal="right"/>
    </xf>
    <xf numFmtId="1" fontId="22" fillId="0" borderId="0" xfId="63" applyNumberFormat="1" applyFont="1" applyFill="1" applyBorder="1" applyAlignment="1" applyProtection="1">
      <alignment horizontal="right"/>
    </xf>
    <xf numFmtId="1" fontId="22" fillId="0" borderId="0" xfId="44" applyNumberFormat="1" applyFont="1" applyFill="1" applyBorder="1" applyAlignment="1">
      <alignment horizontal="right" wrapText="1"/>
    </xf>
    <xf numFmtId="1" fontId="22" fillId="0" borderId="0" xfId="44" applyNumberFormat="1" applyFont="1" applyFill="1" applyAlignment="1">
      <alignment horizontal="right" wrapText="1"/>
    </xf>
    <xf numFmtId="1" fontId="22" fillId="0" borderId="0" xfId="44" applyNumberFormat="1" applyFont="1" applyFill="1" applyBorder="1" applyAlignment="1" applyProtection="1">
      <alignment horizontal="right" wrapText="1"/>
    </xf>
    <xf numFmtId="170" fontId="22" fillId="0" borderId="0" xfId="44" applyNumberFormat="1" applyFont="1" applyFill="1" applyAlignment="1">
      <alignment horizontal="left" vertical="top" wrapText="1"/>
    </xf>
    <xf numFmtId="0" fontId="22" fillId="0" borderId="0" xfId="47" applyFont="1" applyFill="1" applyBorder="1" applyAlignment="1" applyProtection="1">
      <alignment horizontal="left" vertical="top" wrapText="1"/>
    </xf>
    <xf numFmtId="1" fontId="22" fillId="0" borderId="0" xfId="44" applyNumberFormat="1" applyFont="1" applyFill="1" applyAlignment="1" applyProtection="1">
      <alignment horizontal="right" wrapText="1"/>
    </xf>
    <xf numFmtId="0" fontId="22" fillId="0" borderId="0" xfId="47" applyFont="1" applyFill="1" applyBorder="1" applyAlignment="1">
      <alignment horizontal="right"/>
    </xf>
    <xf numFmtId="0" fontId="22" fillId="0" borderId="0" xfId="58" applyFont="1" applyFill="1" applyBorder="1" applyAlignment="1">
      <alignment horizontal="center"/>
    </xf>
    <xf numFmtId="169" fontId="22" fillId="0" borderId="0" xfId="58" applyNumberFormat="1" applyFont="1" applyFill="1" applyBorder="1" applyAlignment="1">
      <alignment horizontal="right" vertical="top" wrapText="1"/>
    </xf>
    <xf numFmtId="0" fontId="22" fillId="0" borderId="0" xfId="44" applyNumberFormat="1" applyFont="1" applyFill="1" applyAlignment="1">
      <alignment horizontal="left"/>
    </xf>
    <xf numFmtId="175" fontId="21" fillId="0" borderId="0" xfId="44" applyNumberFormat="1" applyFont="1" applyFill="1" applyBorder="1" applyAlignment="1">
      <alignment horizontal="right"/>
    </xf>
    <xf numFmtId="0" fontId="21" fillId="0" borderId="0" xfId="44" applyFont="1" applyFill="1" applyBorder="1" applyAlignment="1">
      <alignment horizontal="right"/>
    </xf>
    <xf numFmtId="0" fontId="22" fillId="0" borderId="0" xfId="44" applyFont="1" applyFill="1" applyBorder="1" applyAlignment="1">
      <alignment vertical="top"/>
    </xf>
    <xf numFmtId="0" fontId="57" fillId="26" borderId="0" xfId="58" applyFont="1" applyFill="1" applyBorder="1" applyAlignment="1" applyProtection="1">
      <alignment horizontal="left" vertical="top"/>
    </xf>
    <xf numFmtId="0" fontId="57" fillId="26" borderId="0" xfId="58" applyFont="1" applyFill="1" applyBorder="1" applyAlignment="1"/>
    <xf numFmtId="0" fontId="22" fillId="0" borderId="0" xfId="0" applyFont="1" applyFill="1" applyAlignment="1">
      <alignment horizontal="right" vertical="top"/>
    </xf>
    <xf numFmtId="0" fontId="42" fillId="0" borderId="0" xfId="58" applyNumberFormat="1" applyFont="1" applyFill="1" applyBorder="1" applyAlignment="1" applyProtection="1">
      <alignment horizontal="right"/>
    </xf>
    <xf numFmtId="182" fontId="22" fillId="0" borderId="0" xfId="58" applyNumberFormat="1" applyFont="1" applyFill="1" applyAlignment="1">
      <alignment horizontal="right" vertical="top" wrapText="1"/>
    </xf>
    <xf numFmtId="182" fontId="22" fillId="0" borderId="0" xfId="58" applyNumberFormat="1" applyFont="1" applyFill="1" applyBorder="1" applyAlignment="1">
      <alignment horizontal="right" vertical="top" wrapText="1"/>
    </xf>
    <xf numFmtId="0" fontId="22" fillId="0" borderId="0" xfId="71" applyFont="1" applyFill="1" applyBorder="1" applyAlignment="1" applyProtection="1">
      <alignment horizontal="left" vertical="justify" wrapText="1"/>
    </xf>
    <xf numFmtId="0" fontId="21" fillId="0" borderId="0" xfId="58" applyFont="1" applyFill="1" applyAlignment="1">
      <alignment horizontal="left" vertical="top" wrapText="1"/>
    </xf>
    <xf numFmtId="0" fontId="22" fillId="0" borderId="0" xfId="71" applyNumberFormat="1" applyFont="1" applyFill="1" applyBorder="1" applyAlignment="1"/>
    <xf numFmtId="0" fontId="21" fillId="0" borderId="0" xfId="71" applyFont="1" applyFill="1" applyBorder="1" applyAlignment="1" applyProtection="1">
      <alignment horizontal="left" vertical="justify" wrapText="1"/>
    </xf>
    <xf numFmtId="0" fontId="62" fillId="0" borderId="0" xfId="44" applyFont="1" applyFill="1" applyBorder="1" applyAlignment="1"/>
    <xf numFmtId="0" fontId="22" fillId="0" borderId="0" xfId="71" applyFont="1" applyFill="1" applyAlignment="1">
      <alignment vertical="top" wrapText="1"/>
    </xf>
    <xf numFmtId="166" fontId="22" fillId="0" borderId="0" xfId="71" applyNumberFormat="1" applyFont="1" applyFill="1" applyAlignment="1">
      <alignment vertical="top" wrapText="1"/>
    </xf>
    <xf numFmtId="0" fontId="22" fillId="0" borderId="0" xfId="71" applyFont="1" applyFill="1" applyAlignment="1" applyProtection="1">
      <alignment vertical="top" wrapText="1"/>
    </xf>
    <xf numFmtId="0" fontId="21" fillId="0" borderId="0" xfId="71" applyFont="1" applyFill="1" applyAlignment="1">
      <alignment vertical="top" wrapText="1"/>
    </xf>
    <xf numFmtId="0" fontId="22" fillId="0" borderId="0" xfId="54" applyFont="1" applyFill="1" applyBorder="1" applyAlignment="1">
      <alignment vertical="top" wrapText="1"/>
    </xf>
    <xf numFmtId="0" fontId="21" fillId="0" borderId="0" xfId="54" applyFont="1" applyFill="1" applyBorder="1" applyAlignment="1">
      <alignment vertical="top" wrapText="1"/>
    </xf>
    <xf numFmtId="0" fontId="22" fillId="0" borderId="0" xfId="54" applyNumberFormat="1" applyFont="1" applyFill="1" applyBorder="1" applyAlignment="1" applyProtection="1">
      <alignment horizontal="right" wrapText="1"/>
    </xf>
    <xf numFmtId="166" fontId="22" fillId="0" borderId="0" xfId="54" applyNumberFormat="1" applyFont="1" applyFill="1" applyBorder="1" applyAlignment="1">
      <alignment vertical="top" wrapText="1"/>
    </xf>
    <xf numFmtId="0" fontId="22" fillId="0" borderId="0" xfId="54" applyNumberFormat="1" applyFont="1" applyFill="1" applyAlignment="1">
      <alignment horizontal="right" wrapText="1"/>
    </xf>
    <xf numFmtId="0" fontId="22" fillId="0" borderId="0" xfId="54" applyNumberFormat="1" applyFont="1" applyFill="1" applyAlignment="1" applyProtection="1">
      <alignment horizontal="right" wrapText="1"/>
    </xf>
    <xf numFmtId="0" fontId="22" fillId="0" borderId="10" xfId="54" applyNumberFormat="1" applyFont="1" applyFill="1" applyBorder="1" applyAlignment="1" applyProtection="1">
      <alignment horizontal="right" wrapText="1"/>
    </xf>
    <xf numFmtId="0" fontId="22" fillId="0" borderId="0" xfId="54" applyNumberFormat="1" applyFont="1" applyFill="1" applyBorder="1" applyAlignment="1">
      <alignment horizontal="right" vertical="top" wrapText="1"/>
    </xf>
    <xf numFmtId="0" fontId="22" fillId="0" borderId="0" xfId="54" applyNumberFormat="1" applyFont="1" applyFill="1" applyBorder="1" applyAlignment="1">
      <alignment horizontal="right" wrapText="1"/>
    </xf>
    <xf numFmtId="175" fontId="21" fillId="0" borderId="0" xfId="54" applyNumberFormat="1" applyFont="1" applyFill="1" applyBorder="1" applyAlignment="1">
      <alignment vertical="top" wrapText="1"/>
    </xf>
    <xf numFmtId="175" fontId="22" fillId="0" borderId="0" xfId="54" applyNumberFormat="1" applyFont="1" applyFill="1" applyBorder="1" applyAlignment="1">
      <alignment horizontal="right" vertical="top" wrapText="1"/>
    </xf>
    <xf numFmtId="0" fontId="22" fillId="0" borderId="10" xfId="54" applyFont="1" applyFill="1" applyBorder="1" applyAlignment="1">
      <alignment vertical="top" wrapText="1"/>
    </xf>
    <xf numFmtId="182" fontId="22" fillId="0" borderId="0" xfId="54" applyNumberFormat="1" applyFont="1" applyFill="1" applyBorder="1" applyAlignment="1">
      <alignment horizontal="right" vertical="top" wrapText="1"/>
    </xf>
    <xf numFmtId="0" fontId="22" fillId="0" borderId="0" xfId="81" applyFont="1" applyFill="1" applyBorder="1" applyAlignment="1">
      <alignment vertical="top" wrapText="1"/>
    </xf>
    <xf numFmtId="166" fontId="22" fillId="0" borderId="0" xfId="81" applyNumberFormat="1" applyFont="1" applyFill="1" applyBorder="1" applyAlignment="1">
      <alignment horizontal="right" vertical="top" wrapText="1"/>
    </xf>
    <xf numFmtId="0" fontId="22" fillId="0" borderId="0" xfId="81" applyFont="1" applyFill="1" applyBorder="1" applyAlignment="1" applyProtection="1">
      <alignment horizontal="left" vertical="top" wrapText="1"/>
    </xf>
    <xf numFmtId="0" fontId="24" fillId="0" borderId="13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1" fillId="0" borderId="13" xfId="0" applyFont="1" applyFill="1" applyBorder="1" applyAlignment="1">
      <alignment horizontal="center"/>
    </xf>
    <xf numFmtId="0" fontId="21" fillId="0" borderId="0" xfId="51" applyNumberFormat="1" applyFont="1" applyFill="1" applyBorder="1" applyAlignment="1" applyProtection="1">
      <alignment horizontal="center"/>
    </xf>
    <xf numFmtId="0" fontId="23" fillId="0" borderId="0" xfId="44" applyFont="1" applyFill="1" applyAlignment="1" applyProtection="1">
      <alignment horizontal="left" vertical="top" wrapText="1"/>
    </xf>
    <xf numFmtId="0" fontId="24" fillId="0" borderId="0" xfId="63" applyNumberFormat="1" applyFont="1" applyFill="1" applyBorder="1" applyAlignment="1" applyProtection="1">
      <alignment horizontal="right"/>
    </xf>
    <xf numFmtId="0" fontId="24" fillId="0" borderId="0" xfId="44" applyFont="1" applyFill="1" applyAlignment="1" applyProtection="1">
      <alignment horizontal="left" vertical="top" wrapText="1"/>
    </xf>
    <xf numFmtId="0" fontId="24" fillId="0" borderId="0" xfId="64" applyFont="1" applyFill="1" applyBorder="1" applyAlignment="1" applyProtection="1">
      <alignment horizontal="right"/>
    </xf>
    <xf numFmtId="0" fontId="24" fillId="0" borderId="0" xfId="44" applyFont="1" applyFill="1" applyAlignment="1">
      <alignment horizontal="right" vertical="top" wrapText="1"/>
    </xf>
    <xf numFmtId="175" fontId="23" fillId="0" borderId="0" xfId="44" applyNumberFormat="1" applyFont="1" applyFill="1" applyAlignment="1">
      <alignment vertical="top" wrapText="1"/>
    </xf>
    <xf numFmtId="0" fontId="24" fillId="0" borderId="10" xfId="44" applyNumberFormat="1" applyFont="1" applyFill="1" applyBorder="1" applyAlignment="1" applyProtection="1">
      <alignment horizontal="right"/>
    </xf>
    <xf numFmtId="0" fontId="24" fillId="0" borderId="10" xfId="44" applyFont="1" applyFill="1" applyBorder="1" applyAlignment="1">
      <alignment vertical="top" wrapText="1"/>
    </xf>
    <xf numFmtId="0" fontId="22" fillId="0" borderId="13" xfId="0" applyFont="1" applyFill="1" applyBorder="1"/>
    <xf numFmtId="0" fontId="22" fillId="0" borderId="13" xfId="0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right"/>
    </xf>
    <xf numFmtId="0" fontId="23" fillId="0" borderId="0" xfId="28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43" fontId="24" fillId="0" borderId="0" xfId="32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3" fillId="0" borderId="0" xfId="32" applyNumberFormat="1" applyFont="1" applyBorder="1" applyAlignment="1">
      <alignment horizontal="right"/>
    </xf>
    <xf numFmtId="43" fontId="23" fillId="0" borderId="0" xfId="32" applyFont="1" applyBorder="1" applyAlignment="1">
      <alignment horizontal="right"/>
    </xf>
    <xf numFmtId="165" fontId="22" fillId="0" borderId="0" xfId="72" applyNumberFormat="1" applyFont="1" applyFill="1" applyAlignment="1">
      <alignment horizontal="left" vertical="top" wrapText="1"/>
    </xf>
    <xf numFmtId="165" fontId="22" fillId="0" borderId="0" xfId="72" applyNumberFormat="1" applyFont="1" applyFill="1" applyAlignment="1">
      <alignment horizontal="right" vertical="top" wrapText="1"/>
    </xf>
    <xf numFmtId="165" fontId="22" fillId="0" borderId="0" xfId="72" applyNumberFormat="1" applyFont="1" applyFill="1" applyBorder="1" applyAlignment="1">
      <alignment horizontal="left" vertical="top" wrapText="1"/>
    </xf>
    <xf numFmtId="165" fontId="22" fillId="0" borderId="11" xfId="72" applyNumberFormat="1" applyFont="1" applyFill="1" applyBorder="1" applyAlignment="1">
      <alignment horizontal="left" vertical="top" wrapText="1"/>
    </xf>
    <xf numFmtId="165" fontId="21" fillId="0" borderId="11" xfId="72" applyNumberFormat="1" applyFont="1" applyFill="1" applyBorder="1" applyAlignment="1">
      <alignment horizontal="right" vertical="top" wrapText="1"/>
    </xf>
    <xf numFmtId="165" fontId="21" fillId="0" borderId="11" xfId="72" applyNumberFormat="1" applyFont="1" applyFill="1" applyBorder="1" applyAlignment="1" applyProtection="1">
      <alignment horizontal="left" vertical="top" wrapText="1"/>
    </xf>
    <xf numFmtId="165" fontId="22" fillId="0" borderId="10" xfId="72" applyNumberFormat="1" applyFont="1" applyFill="1" applyBorder="1" applyAlignment="1">
      <alignment horizontal="left" vertical="top" wrapText="1"/>
    </xf>
    <xf numFmtId="165" fontId="22" fillId="0" borderId="10" xfId="72" applyNumberFormat="1" applyFont="1" applyFill="1" applyBorder="1" applyAlignment="1">
      <alignment horizontal="right" vertical="top" wrapText="1"/>
    </xf>
    <xf numFmtId="0" fontId="23" fillId="0" borderId="0" xfId="30" applyNumberFormat="1" applyFont="1" applyFill="1" applyBorder="1" applyAlignment="1">
      <alignment horizontal="right" wrapText="1"/>
    </xf>
    <xf numFmtId="0" fontId="24" fillId="0" borderId="10" xfId="0" applyFont="1" applyFill="1" applyBorder="1" applyAlignment="1">
      <alignment horizontal="center"/>
    </xf>
    <xf numFmtId="0" fontId="24" fillId="0" borderId="10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right"/>
    </xf>
    <xf numFmtId="0" fontId="21" fillId="0" borderId="0" xfId="44" applyFont="1" applyFill="1" applyAlignment="1" applyProtection="1">
      <alignment horizontal="center"/>
    </xf>
    <xf numFmtId="43" fontId="22" fillId="0" borderId="0" xfId="28" applyFont="1" applyFill="1"/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57" applyFont="1" applyFill="1" applyBorder="1" applyAlignment="1" applyProtection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70" applyNumberFormat="1" applyFont="1" applyFill="1" applyBorder="1" applyAlignment="1" applyProtection="1">
      <alignment horizontal="center"/>
    </xf>
    <xf numFmtId="0" fontId="21" fillId="0" borderId="0" xfId="57" applyFont="1" applyFill="1" applyBorder="1" applyAlignment="1" applyProtection="1">
      <alignment horizontal="center"/>
    </xf>
    <xf numFmtId="0" fontId="21" fillId="0" borderId="0" xfId="44" applyFont="1" applyFill="1" applyAlignment="1">
      <alignment horizontal="center"/>
    </xf>
    <xf numFmtId="0" fontId="21" fillId="0" borderId="0" xfId="48" applyFont="1" applyFill="1" applyBorder="1" applyAlignment="1" applyProtection="1">
      <alignment horizontal="center" vertical="center" wrapText="1"/>
    </xf>
    <xf numFmtId="43" fontId="22" fillId="0" borderId="0" xfId="28" applyFont="1" applyFill="1" applyBorder="1" applyAlignment="1" applyProtection="1">
      <alignment horizontal="right" wrapText="1"/>
    </xf>
    <xf numFmtId="43" fontId="22" fillId="0" borderId="10" xfId="28" applyFont="1" applyFill="1" applyBorder="1" applyAlignment="1" applyProtection="1">
      <alignment horizontal="right" wrapText="1"/>
    </xf>
    <xf numFmtId="165" fontId="21" fillId="0" borderId="0" xfId="74" applyNumberFormat="1" applyFont="1" applyFill="1" applyBorder="1" applyAlignment="1" applyProtection="1">
      <alignment horizontal="center"/>
    </xf>
    <xf numFmtId="0" fontId="21" fillId="0" borderId="0" xfId="44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Border="1" applyAlignment="1">
      <alignment horizontal="right"/>
    </xf>
    <xf numFmtId="0" fontId="22" fillId="0" borderId="0" xfId="71" applyNumberFormat="1" applyFont="1" applyFill="1" applyBorder="1" applyAlignment="1" applyProtection="1">
      <alignment horizontal="left" vertical="top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4" fillId="0" borderId="0" xfId="43" applyFont="1" applyFill="1" applyAlignment="1">
      <alignment horizontal="center"/>
    </xf>
    <xf numFmtId="0" fontId="23" fillId="0" borderId="0" xfId="43" applyFont="1" applyFill="1" applyBorder="1" applyAlignment="1">
      <alignment horizontal="right"/>
    </xf>
    <xf numFmtId="0" fontId="21" fillId="0" borderId="0" xfId="47" applyNumberFormat="1" applyFont="1" applyFill="1" applyBorder="1" applyAlignment="1" applyProtection="1">
      <alignment horizontal="center"/>
    </xf>
    <xf numFmtId="0" fontId="21" fillId="0" borderId="0" xfId="59" applyFont="1" applyFill="1" applyBorder="1" applyAlignment="1">
      <alignment horizontal="center"/>
    </xf>
    <xf numFmtId="0" fontId="21" fillId="0" borderId="0" xfId="58" applyNumberFormat="1" applyFont="1" applyFill="1" applyBorder="1" applyAlignment="1" applyProtection="1">
      <alignment horizontal="center"/>
    </xf>
    <xf numFmtId="0" fontId="22" fillId="0" borderId="0" xfId="71" applyNumberFormat="1" applyFont="1" applyFill="1" applyBorder="1" applyAlignment="1" applyProtection="1">
      <alignment vertical="top"/>
    </xf>
    <xf numFmtId="0" fontId="22" fillId="0" borderId="0" xfId="0" applyNumberFormat="1" applyFont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46" applyNumberFormat="1" applyFont="1" applyFill="1" applyBorder="1" applyAlignment="1" applyProtection="1">
      <alignment horizontal="center"/>
    </xf>
    <xf numFmtId="0" fontId="21" fillId="0" borderId="0" xfId="51" applyNumberFormat="1" applyFont="1" applyFill="1" applyBorder="1" applyAlignment="1" applyProtection="1">
      <alignment horizontal="center"/>
    </xf>
    <xf numFmtId="0" fontId="24" fillId="0" borderId="0" xfId="0" applyNumberFormat="1" applyFont="1" applyAlignment="1">
      <alignment horizontal="center"/>
    </xf>
    <xf numFmtId="0" fontId="23" fillId="0" borderId="0" xfId="0" applyNumberFormat="1" applyFont="1" applyBorder="1" applyAlignment="1">
      <alignment horizontal="right"/>
    </xf>
    <xf numFmtId="0" fontId="21" fillId="0" borderId="0" xfId="0" applyNumberFormat="1" applyFont="1" applyBorder="1" applyAlignment="1">
      <alignment horizontal="right"/>
    </xf>
    <xf numFmtId="0" fontId="22" fillId="0" borderId="0" xfId="0" applyNumberFormat="1" applyFont="1" applyBorder="1"/>
    <xf numFmtId="0" fontId="22" fillId="0" borderId="0" xfId="0" applyNumberFormat="1" applyFont="1"/>
    <xf numFmtId="0" fontId="21" fillId="0" borderId="0" xfId="48" applyNumberFormat="1" applyFont="1" applyFill="1" applyBorder="1" applyAlignment="1" applyProtection="1">
      <alignment horizontal="center" vertical="center" wrapText="1"/>
    </xf>
    <xf numFmtId="191" fontId="22" fillId="0" borderId="10" xfId="44" applyNumberFormat="1" applyFont="1" applyFill="1" applyBorder="1" applyAlignment="1" applyProtection="1">
      <alignment horizontal="right" wrapText="1"/>
    </xf>
    <xf numFmtId="0" fontId="22" fillId="0" borderId="11" xfId="44" applyNumberFormat="1" applyFont="1" applyFill="1" applyBorder="1" applyAlignment="1" applyProtection="1">
      <alignment wrapText="1"/>
    </xf>
    <xf numFmtId="0" fontId="22" fillId="0" borderId="0" xfId="46" applyFont="1" applyFill="1" applyAlignment="1">
      <alignment horizontal="left" vertical="top"/>
    </xf>
    <xf numFmtId="0" fontId="22" fillId="0" borderId="0" xfId="46" applyFont="1" applyFill="1" applyAlignment="1">
      <alignment horizontal="left"/>
    </xf>
    <xf numFmtId="0" fontId="22" fillId="0" borderId="0" xfId="46" applyFont="1" applyFill="1" applyBorder="1" applyAlignment="1">
      <alignment horizontal="left"/>
    </xf>
    <xf numFmtId="0" fontId="21" fillId="0" borderId="0" xfId="58" applyFont="1" applyFill="1" applyAlignment="1" applyProtection="1">
      <alignment horizontal="center"/>
    </xf>
    <xf numFmtId="0" fontId="21" fillId="0" borderId="0" xfId="58" applyNumberFormat="1" applyFont="1" applyFill="1" applyAlignment="1" applyProtection="1">
      <alignment horizontal="center"/>
    </xf>
    <xf numFmtId="0" fontId="21" fillId="0" borderId="0" xfId="58" applyNumberFormat="1" applyFont="1" applyFill="1" applyAlignment="1">
      <alignment horizontal="center"/>
    </xf>
    <xf numFmtId="0" fontId="24" fillId="0" borderId="0" xfId="43" applyFont="1" applyFill="1" applyAlignment="1">
      <alignment horizontal="center"/>
    </xf>
    <xf numFmtId="0" fontId="23" fillId="0" borderId="0" xfId="43" applyFont="1" applyFill="1" applyBorder="1" applyAlignment="1">
      <alignment horizontal="right"/>
    </xf>
    <xf numFmtId="0" fontId="24" fillId="0" borderId="0" xfId="43" applyFont="1" applyFill="1" applyBorder="1"/>
    <xf numFmtId="0" fontId="24" fillId="0" borderId="0" xfId="58" applyFont="1" applyFill="1" applyBorder="1" applyAlignment="1"/>
    <xf numFmtId="0" fontId="22" fillId="0" borderId="0" xfId="58" applyFont="1" applyFill="1" applyAlignment="1">
      <alignment horizontal="center" vertical="top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45" applyNumberFormat="1" applyFont="1" applyFill="1" applyBorder="1" applyAlignment="1" applyProtection="1">
      <alignment horizontal="center"/>
    </xf>
    <xf numFmtId="0" fontId="21" fillId="0" borderId="0" xfId="45" applyFont="1" applyFill="1" applyBorder="1" applyAlignment="1" applyProtection="1">
      <alignment horizontal="center"/>
    </xf>
    <xf numFmtId="0" fontId="22" fillId="0" borderId="0" xfId="29" applyNumberFormat="1" applyFont="1" applyFill="1" applyBorder="1" applyAlignment="1">
      <alignment horizontal="left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51" applyNumberFormat="1" applyFont="1" applyFill="1" applyBorder="1" applyAlignment="1" applyProtection="1">
      <alignment horizontal="center"/>
    </xf>
    <xf numFmtId="43" fontId="22" fillId="0" borderId="10" xfId="28" applyFont="1" applyFill="1" applyBorder="1" applyAlignment="1">
      <alignment horizontal="right" wrapText="1"/>
    </xf>
    <xf numFmtId="43" fontId="22" fillId="0" borderId="12" xfId="28" applyFont="1" applyFill="1" applyBorder="1" applyAlignment="1" applyProtection="1">
      <alignment horizontal="right" wrapText="1"/>
    </xf>
    <xf numFmtId="0" fontId="22" fillId="0" borderId="0" xfId="29" quotePrefix="1" applyNumberFormat="1" applyFont="1" applyFill="1" applyBorder="1" applyAlignment="1" applyProtection="1">
      <alignment horizontal="right" wrapText="1"/>
    </xf>
    <xf numFmtId="43" fontId="22" fillId="0" borderId="11" xfId="28" applyFont="1" applyFill="1" applyBorder="1" applyAlignment="1">
      <alignment horizontal="right" wrapText="1"/>
    </xf>
    <xf numFmtId="43" fontId="22" fillId="0" borderId="0" xfId="28" applyFont="1" applyFill="1" applyBorder="1" applyAlignment="1">
      <alignment horizontal="right"/>
    </xf>
    <xf numFmtId="43" fontId="22" fillId="0" borderId="10" xfId="28" applyFont="1" applyFill="1" applyBorder="1" applyAlignment="1">
      <alignment horizontal="right"/>
    </xf>
    <xf numFmtId="43" fontId="23" fillId="0" borderId="0" xfId="28" applyFont="1" applyFill="1" applyBorder="1" applyAlignment="1"/>
    <xf numFmtId="43" fontId="21" fillId="0" borderId="0" xfId="28" applyFont="1" applyFill="1" applyBorder="1" applyAlignment="1"/>
    <xf numFmtId="43" fontId="24" fillId="0" borderId="0" xfId="28" applyFont="1" applyFill="1" applyBorder="1" applyAlignment="1">
      <alignment horizontal="left" wrapText="1"/>
    </xf>
    <xf numFmtId="43" fontId="22" fillId="0" borderId="0" xfId="28" applyFont="1" applyFill="1" applyBorder="1" applyAlignment="1">
      <alignment horizontal="left" wrapText="1"/>
    </xf>
    <xf numFmtId="43" fontId="23" fillId="0" borderId="0" xfId="28" applyFont="1" applyFill="1" applyBorder="1" applyAlignment="1">
      <alignment horizontal="left"/>
    </xf>
    <xf numFmtId="43" fontId="22" fillId="0" borderId="10" xfId="28" applyFont="1" applyFill="1" applyBorder="1" applyAlignment="1" applyProtection="1">
      <alignment horizontal="right"/>
    </xf>
    <xf numFmtId="0" fontId="22" fillId="0" borderId="0" xfId="58" quotePrefix="1" applyNumberFormat="1" applyFont="1" applyFill="1" applyAlignment="1" applyProtection="1">
      <alignment horizontal="right"/>
    </xf>
    <xf numFmtId="43" fontId="24" fillId="0" borderId="0" xfId="28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62" applyNumberFormat="1" applyFont="1" applyFill="1" applyBorder="1" applyAlignment="1" applyProtection="1">
      <alignment horizontal="center"/>
    </xf>
    <xf numFmtId="0" fontId="22" fillId="0" borderId="0" xfId="44" applyFont="1" applyFill="1" applyBorder="1" applyAlignment="1">
      <alignment horizontal="left" vertical="top" wrapText="1"/>
    </xf>
    <xf numFmtId="0" fontId="22" fillId="27" borderId="11" xfId="58" applyNumberFormat="1" applyFont="1" applyFill="1" applyBorder="1" applyAlignment="1" applyProtection="1">
      <alignment horizontal="right"/>
    </xf>
    <xf numFmtId="0" fontId="22" fillId="0" borderId="0" xfId="29" applyNumberFormat="1" applyFont="1" applyFill="1" applyBorder="1" applyAlignment="1" applyProtection="1">
      <alignment horizontal="left" wrapText="1"/>
    </xf>
    <xf numFmtId="0" fontId="22" fillId="0" borderId="0" xfId="29" applyNumberFormat="1" applyFont="1" applyFill="1" applyAlignment="1" applyProtection="1">
      <alignment horizontal="left" wrapText="1"/>
    </xf>
    <xf numFmtId="0" fontId="24" fillId="0" borderId="0" xfId="0" applyFont="1" applyAlignment="1">
      <alignment horizontal="center"/>
    </xf>
    <xf numFmtId="0" fontId="23" fillId="0" borderId="0" xfId="0" applyFont="1" applyBorder="1" applyAlignment="1">
      <alignment horizontal="right"/>
    </xf>
    <xf numFmtId="165" fontId="21" fillId="0" borderId="0" xfId="73" applyNumberFormat="1" applyFont="1" applyFill="1" applyBorder="1" applyAlignment="1" applyProtection="1">
      <alignment horizontal="center"/>
    </xf>
    <xf numFmtId="0" fontId="22" fillId="27" borderId="0" xfId="58" applyNumberFormat="1" applyFont="1" applyFill="1" applyBorder="1" applyAlignment="1">
      <alignment horizontal="right" vertical="top" wrapText="1"/>
    </xf>
    <xf numFmtId="0" fontId="22" fillId="27" borderId="0" xfId="58" applyFont="1" applyFill="1" applyBorder="1" applyAlignment="1" applyProtection="1">
      <alignment horizontal="left" vertical="top" wrapText="1"/>
    </xf>
    <xf numFmtId="0" fontId="22" fillId="0" borderId="0" xfId="56" applyFont="1" applyFill="1" applyBorder="1" applyProtection="1"/>
    <xf numFmtId="0" fontId="22" fillId="0" borderId="0" xfId="53" quotePrefix="1" applyFont="1" applyFill="1" applyAlignment="1" applyProtection="1">
      <alignment horizontal="right" vertical="top"/>
    </xf>
    <xf numFmtId="0" fontId="22" fillId="0" borderId="0" xfId="29" quotePrefix="1" applyNumberFormat="1" applyFont="1" applyFill="1" applyBorder="1" applyAlignment="1" applyProtection="1">
      <alignment horizontal="left" wrapText="1"/>
    </xf>
    <xf numFmtId="165" fontId="22" fillId="0" borderId="0" xfId="73" quotePrefix="1" applyFont="1" applyFill="1" applyAlignment="1">
      <alignment horizontal="right" vertical="top" wrapText="1"/>
    </xf>
    <xf numFmtId="0" fontId="22" fillId="0" borderId="0" xfId="58" applyFont="1" applyFill="1" applyBorder="1" applyAlignment="1">
      <alignment horizontal="left" vertical="top" wrapText="1"/>
    </xf>
    <xf numFmtId="0" fontId="22" fillId="0" borderId="0" xfId="44" applyFont="1" applyFill="1" applyBorder="1" applyAlignment="1">
      <alignment horizontal="left" vertical="top" wrapText="1"/>
    </xf>
    <xf numFmtId="0" fontId="21" fillId="0" borderId="10" xfId="53" applyFont="1" applyFill="1" applyBorder="1" applyAlignment="1" applyProtection="1">
      <alignment horizontal="right" vertical="top"/>
    </xf>
    <xf numFmtId="43" fontId="22" fillId="0" borderId="11" xfId="28" applyFont="1" applyFill="1" applyBorder="1" applyAlignment="1" applyProtection="1">
      <alignment horizontal="right" wrapText="1"/>
    </xf>
    <xf numFmtId="43" fontId="22" fillId="0" borderId="0" xfId="28" applyFont="1" applyFill="1" applyAlignment="1" applyProtection="1">
      <alignment horizontal="right" wrapText="1"/>
    </xf>
    <xf numFmtId="0" fontId="22" fillId="0" borderId="0" xfId="58" applyFont="1" applyFill="1" applyBorder="1" applyAlignment="1">
      <alignment horizontal="left" vertical="top" wrapText="1"/>
    </xf>
    <xf numFmtId="0" fontId="22" fillId="0" borderId="0" xfId="44" applyFont="1" applyFill="1" applyBorder="1" applyAlignment="1" applyProtection="1">
      <alignment horizontal="left" vertical="top" wrapText="1"/>
    </xf>
    <xf numFmtId="0" fontId="22" fillId="0" borderId="0" xfId="44" applyFont="1" applyFill="1" applyBorder="1" applyAlignment="1">
      <alignment horizontal="left" vertical="top" wrapText="1"/>
    </xf>
    <xf numFmtId="0" fontId="22" fillId="0" borderId="0" xfId="58" applyFont="1" applyFill="1" applyBorder="1" applyAlignment="1" applyProtection="1">
      <alignment horizontal="left" vertical="top" wrapText="1"/>
    </xf>
    <xf numFmtId="0" fontId="24" fillId="27" borderId="0" xfId="44" applyNumberFormat="1" applyFont="1" applyFill="1" applyBorder="1" applyAlignment="1" applyProtection="1">
      <alignment horizontal="right" wrapText="1"/>
    </xf>
    <xf numFmtId="0" fontId="24" fillId="27" borderId="0" xfId="44" applyNumberFormat="1" applyFont="1" applyFill="1" applyBorder="1" applyAlignment="1" applyProtection="1">
      <alignment horizontal="right"/>
    </xf>
    <xf numFmtId="0" fontId="22" fillId="0" borderId="11" xfId="72" applyNumberFormat="1" applyFont="1" applyFill="1" applyBorder="1" applyAlignment="1" applyProtection="1">
      <alignment horizontal="right" wrapText="1"/>
    </xf>
    <xf numFmtId="43" fontId="22" fillId="0" borderId="10" xfId="29" applyNumberFormat="1" applyFont="1" applyFill="1" applyBorder="1" applyAlignment="1">
      <alignment horizontal="right" wrapText="1"/>
    </xf>
    <xf numFmtId="43" fontId="22" fillId="0" borderId="11" xfId="29" applyNumberFormat="1" applyFont="1" applyFill="1" applyBorder="1" applyAlignment="1">
      <alignment horizontal="right" wrapText="1"/>
    </xf>
    <xf numFmtId="0" fontId="22" fillId="0" borderId="10" xfId="28" applyNumberFormat="1" applyFont="1" applyFill="1" applyBorder="1" applyAlignment="1" applyProtection="1">
      <alignment horizontal="right"/>
    </xf>
    <xf numFmtId="43" fontId="21" fillId="0" borderId="0" xfId="28" applyFont="1" applyFill="1" applyBorder="1" applyAlignment="1">
      <alignment horizontal="center" wrapText="1"/>
    </xf>
    <xf numFmtId="0" fontId="22" fillId="27" borderId="0" xfId="58" applyFont="1" applyFill="1" applyBorder="1" applyAlignment="1">
      <alignment horizontal="right" vertical="top" wrapText="1"/>
    </xf>
    <xf numFmtId="0" fontId="22" fillId="27" borderId="0" xfId="58" applyFont="1" applyFill="1" applyBorder="1" applyAlignment="1">
      <alignment horizontal="left" vertical="top" wrapText="1"/>
    </xf>
    <xf numFmtId="43" fontId="21" fillId="0" borderId="0" xfId="30" applyFont="1" applyFill="1" applyBorder="1" applyAlignment="1">
      <alignment horizontal="center"/>
    </xf>
    <xf numFmtId="0" fontId="22" fillId="27" borderId="18" xfId="0" applyFont="1" applyFill="1" applyBorder="1" applyAlignment="1" applyProtection="1">
      <alignment horizontal="left" vertical="center" wrapText="1"/>
    </xf>
    <xf numFmtId="0" fontId="22" fillId="27" borderId="14" xfId="0" applyFont="1" applyFill="1" applyBorder="1" applyAlignment="1" applyProtection="1">
      <alignment horizontal="left" vertical="center" wrapText="1"/>
    </xf>
    <xf numFmtId="0" fontId="50" fillId="27" borderId="14" xfId="0" applyFont="1" applyFill="1" applyBorder="1" applyAlignment="1" applyProtection="1">
      <alignment horizontal="left" vertical="center" wrapText="1"/>
    </xf>
    <xf numFmtId="0" fontId="28" fillId="27" borderId="23" xfId="0" applyFont="1" applyFill="1" applyBorder="1" applyAlignment="1">
      <alignment horizontal="center" vertical="center" wrapText="1"/>
    </xf>
    <xf numFmtId="0" fontId="29" fillId="27" borderId="23" xfId="0" applyFont="1" applyFill="1" applyBorder="1" applyAlignment="1" applyProtection="1">
      <alignment horizontal="left" vertical="center" wrapText="1"/>
    </xf>
    <xf numFmtId="0" fontId="50" fillId="27" borderId="44" xfId="0" applyFont="1" applyFill="1" applyBorder="1" applyAlignment="1" applyProtection="1">
      <alignment horizontal="left" vertical="center" wrapText="1"/>
    </xf>
    <xf numFmtId="43" fontId="22" fillId="27" borderId="0" xfId="29" applyFont="1" applyFill="1" applyBorder="1" applyAlignment="1" applyProtection="1">
      <alignment horizontal="right" wrapText="1"/>
    </xf>
    <xf numFmtId="0" fontId="22" fillId="27" borderId="0" xfId="29" applyNumberFormat="1" applyFont="1" applyFill="1" applyBorder="1" applyAlignment="1" applyProtection="1">
      <alignment horizontal="right" wrapText="1"/>
    </xf>
    <xf numFmtId="0" fontId="22" fillId="27" borderId="10" xfId="29" applyNumberFormat="1" applyFont="1" applyFill="1" applyBorder="1" applyAlignment="1" applyProtection="1">
      <alignment horizontal="right" wrapText="1"/>
    </xf>
    <xf numFmtId="0" fontId="22" fillId="27" borderId="0" xfId="53" applyFont="1" applyFill="1" applyBorder="1" applyAlignment="1" applyProtection="1">
      <alignment horizontal="right" vertical="top"/>
    </xf>
    <xf numFmtId="0" fontId="22" fillId="27" borderId="0" xfId="53" applyFont="1" applyFill="1" applyBorder="1" applyAlignment="1" applyProtection="1">
      <alignment horizontal="left" vertical="top" wrapText="1"/>
    </xf>
    <xf numFmtId="0" fontId="22" fillId="0" borderId="11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right"/>
    </xf>
    <xf numFmtId="43" fontId="22" fillId="0" borderId="11" xfId="28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/>
    </xf>
    <xf numFmtId="43" fontId="22" fillId="0" borderId="13" xfId="28" applyFont="1" applyFill="1" applyBorder="1" applyAlignment="1">
      <alignment horizontal="right"/>
    </xf>
    <xf numFmtId="184" fontId="24" fillId="0" borderId="12" xfId="28" applyNumberFormat="1" applyFont="1" applyFill="1" applyBorder="1" applyAlignment="1">
      <alignment horizontal="right"/>
    </xf>
    <xf numFmtId="0" fontId="24" fillId="0" borderId="12" xfId="28" applyNumberFormat="1" applyFont="1" applyFill="1" applyBorder="1" applyAlignment="1">
      <alignment horizontal="right"/>
    </xf>
    <xf numFmtId="0" fontId="24" fillId="0" borderId="12" xfId="0" applyFont="1" applyBorder="1" applyAlignment="1">
      <alignment horizontal="center"/>
    </xf>
    <xf numFmtId="0" fontId="24" fillId="0" borderId="12" xfId="32" applyNumberFormat="1" applyFont="1" applyBorder="1" applyAlignment="1">
      <alignment horizontal="right"/>
    </xf>
    <xf numFmtId="43" fontId="24" fillId="0" borderId="12" xfId="32" applyFont="1" applyBorder="1" applyAlignment="1">
      <alignment horizontal="right"/>
    </xf>
    <xf numFmtId="0" fontId="22" fillId="0" borderId="13" xfId="0" applyFont="1" applyBorder="1" applyAlignment="1">
      <alignment horizontal="center"/>
    </xf>
    <xf numFmtId="0" fontId="22" fillId="0" borderId="13" xfId="0" applyNumberFormat="1" applyFont="1" applyBorder="1" applyAlignment="1">
      <alignment horizontal="right"/>
    </xf>
    <xf numFmtId="43" fontId="22" fillId="0" borderId="13" xfId="32" applyFont="1" applyBorder="1" applyAlignment="1">
      <alignment horizontal="right"/>
    </xf>
    <xf numFmtId="169" fontId="22" fillId="27" borderId="0" xfId="58" applyNumberFormat="1" applyFont="1" applyFill="1" applyBorder="1" applyAlignment="1">
      <alignment horizontal="right" vertical="top" wrapText="1"/>
    </xf>
    <xf numFmtId="0" fontId="22" fillId="27" borderId="0" xfId="0" applyFont="1" applyFill="1" applyAlignment="1">
      <alignment vertical="top" wrapText="1"/>
    </xf>
    <xf numFmtId="0" fontId="22" fillId="27" borderId="0" xfId="0" applyFont="1" applyFill="1" applyBorder="1" applyAlignment="1">
      <alignment vertical="top" wrapText="1"/>
    </xf>
    <xf numFmtId="0" fontId="22" fillId="27" borderId="0" xfId="58" applyFont="1" applyFill="1" applyBorder="1" applyAlignment="1">
      <alignment horizontal="right" vertical="center" wrapText="1"/>
    </xf>
    <xf numFmtId="0" fontId="22" fillId="27" borderId="0" xfId="0" applyFont="1" applyFill="1" applyBorder="1" applyAlignment="1">
      <alignment horizontal="right"/>
    </xf>
    <xf numFmtId="43" fontId="22" fillId="27" borderId="0" xfId="29" applyFont="1" applyFill="1" applyBorder="1" applyAlignment="1">
      <alignment horizontal="right" wrapText="1"/>
    </xf>
    <xf numFmtId="0" fontId="22" fillId="27" borderId="0" xfId="71" applyFont="1" applyFill="1" applyBorder="1" applyAlignment="1">
      <alignment horizontal="right" vertical="top" wrapText="1"/>
    </xf>
    <xf numFmtId="49" fontId="22" fillId="27" borderId="0" xfId="71" applyNumberFormat="1" applyFont="1" applyFill="1" applyBorder="1" applyAlignment="1">
      <alignment horizontal="right" vertical="top" wrapText="1"/>
    </xf>
    <xf numFmtId="0" fontId="22" fillId="27" borderId="0" xfId="71" applyFont="1" applyFill="1" applyBorder="1" applyAlignment="1" applyProtection="1">
      <alignment horizontal="left" vertical="top" wrapText="1"/>
    </xf>
    <xf numFmtId="0" fontId="28" fillId="27" borderId="18" xfId="0" applyFont="1" applyFill="1" applyBorder="1" applyAlignment="1">
      <alignment horizontal="center" vertical="center" wrapText="1"/>
    </xf>
    <xf numFmtId="0" fontId="28" fillId="27" borderId="14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43" fontId="22" fillId="27" borderId="18" xfId="28" applyFont="1" applyFill="1" applyBorder="1" applyAlignment="1" applyProtection="1">
      <alignment horizontal="right" vertical="center" wrapText="1"/>
    </xf>
    <xf numFmtId="0" fontId="22" fillId="27" borderId="18" xfId="28" applyNumberFormat="1" applyFont="1" applyFill="1" applyBorder="1" applyAlignment="1" applyProtection="1">
      <alignment horizontal="right" vertical="center" wrapText="1"/>
    </xf>
    <xf numFmtId="0" fontId="21" fillId="27" borderId="0" xfId="48" applyFont="1" applyFill="1"/>
    <xf numFmtId="43" fontId="22" fillId="27" borderId="14" xfId="28" applyFont="1" applyFill="1" applyBorder="1" applyAlignment="1" applyProtection="1">
      <alignment horizontal="right" vertical="center" wrapText="1"/>
    </xf>
    <xf numFmtId="0" fontId="22" fillId="27" borderId="14" xfId="28" applyNumberFormat="1" applyFont="1" applyFill="1" applyBorder="1" applyAlignment="1" applyProtection="1">
      <alignment horizontal="right" vertical="center" wrapText="1"/>
    </xf>
    <xf numFmtId="0" fontId="22" fillId="27" borderId="0" xfId="48" applyFont="1" applyFill="1"/>
    <xf numFmtId="0" fontId="22" fillId="27" borderId="43" xfId="0" applyFont="1" applyFill="1" applyBorder="1" applyAlignment="1" applyProtection="1">
      <alignment horizontal="left" vertical="center" wrapText="1"/>
    </xf>
    <xf numFmtId="0" fontId="22" fillId="27" borderId="0" xfId="62" applyNumberFormat="1" applyFont="1" applyFill="1" applyBorder="1"/>
    <xf numFmtId="43" fontId="22" fillId="27" borderId="43" xfId="28" applyFont="1" applyFill="1" applyBorder="1" applyAlignment="1">
      <alignment horizontal="right" wrapText="1"/>
    </xf>
    <xf numFmtId="0" fontId="22" fillId="27" borderId="14" xfId="0" applyFont="1" applyFill="1" applyBorder="1" applyAlignment="1" applyProtection="1">
      <alignment vertical="center" wrapText="1"/>
    </xf>
    <xf numFmtId="0" fontId="22" fillId="27" borderId="0" xfId="48" applyFont="1" applyFill="1" applyBorder="1"/>
    <xf numFmtId="0" fontId="22" fillId="27" borderId="14" xfId="45" applyFont="1" applyFill="1" applyBorder="1"/>
    <xf numFmtId="43" fontId="22" fillId="27" borderId="14" xfId="28" applyFont="1" applyFill="1" applyBorder="1" applyAlignment="1">
      <alignment horizontal="right" vertical="center" wrapText="1"/>
    </xf>
    <xf numFmtId="0" fontId="22" fillId="27" borderId="14" xfId="28" applyNumberFormat="1" applyFont="1" applyFill="1" applyBorder="1" applyAlignment="1">
      <alignment horizontal="right" vertical="center" wrapText="1"/>
    </xf>
    <xf numFmtId="0" fontId="22" fillId="27" borderId="14" xfId="0" applyFont="1" applyFill="1" applyBorder="1" applyAlignment="1" applyProtection="1">
      <alignment wrapText="1"/>
    </xf>
    <xf numFmtId="43" fontId="22" fillId="27" borderId="14" xfId="29" applyFont="1" applyFill="1" applyBorder="1" applyAlignment="1">
      <alignment horizontal="right" vertical="center" wrapText="1"/>
    </xf>
    <xf numFmtId="0" fontId="22" fillId="27" borderId="14" xfId="29" applyNumberFormat="1" applyFont="1" applyFill="1" applyBorder="1" applyAlignment="1">
      <alignment horizontal="right" vertical="center" wrapText="1"/>
    </xf>
    <xf numFmtId="0" fontId="22" fillId="27" borderId="19" xfId="0" applyFont="1" applyFill="1" applyBorder="1" applyAlignment="1" applyProtection="1">
      <alignment horizontal="left" vertical="center" wrapText="1"/>
    </xf>
    <xf numFmtId="0" fontId="22" fillId="27" borderId="0" xfId="0" applyFont="1" applyFill="1" applyBorder="1" applyAlignment="1" applyProtection="1">
      <alignment horizontal="left" vertical="center" wrapText="1"/>
    </xf>
    <xf numFmtId="0" fontId="22" fillId="27" borderId="44" xfId="28" applyNumberFormat="1" applyFont="1" applyFill="1" applyBorder="1" applyAlignment="1">
      <alignment horizontal="right" vertical="center" wrapText="1"/>
    </xf>
    <xf numFmtId="43" fontId="22" fillId="27" borderId="44" xfId="28" applyFont="1" applyFill="1" applyBorder="1" applyAlignment="1">
      <alignment horizontal="right" vertical="center" wrapText="1"/>
    </xf>
    <xf numFmtId="0" fontId="50" fillId="27" borderId="24" xfId="0" applyFont="1" applyFill="1" applyBorder="1" applyAlignment="1">
      <alignment horizontal="center" wrapText="1"/>
    </xf>
    <xf numFmtId="0" fontId="50" fillId="27" borderId="17" xfId="0" applyFont="1" applyFill="1" applyBorder="1" applyAlignment="1" applyProtection="1">
      <alignment horizontal="center" vertical="top" wrapText="1"/>
    </xf>
    <xf numFmtId="0" fontId="50" fillId="27" borderId="25" xfId="0" applyFont="1" applyFill="1" applyBorder="1" applyAlignment="1" applyProtection="1">
      <alignment horizontal="center" wrapText="1"/>
    </xf>
    <xf numFmtId="0" fontId="50" fillId="27" borderId="0" xfId="0" applyFont="1" applyFill="1" applyAlignment="1">
      <alignment wrapText="1"/>
    </xf>
    <xf numFmtId="0" fontId="22" fillId="27" borderId="0" xfId="0" applyFont="1" applyFill="1" applyAlignment="1">
      <alignment wrapText="1"/>
    </xf>
    <xf numFmtId="0" fontId="50" fillId="27" borderId="26" xfId="0" applyFont="1" applyFill="1" applyBorder="1" applyAlignment="1">
      <alignment horizontal="center" vertical="center" wrapText="1"/>
    </xf>
    <xf numFmtId="0" fontId="50" fillId="27" borderId="18" xfId="0" applyFont="1" applyFill="1" applyBorder="1" applyAlignment="1" applyProtection="1">
      <alignment horizontal="center" vertical="center" wrapText="1"/>
    </xf>
    <xf numFmtId="0" fontId="50" fillId="27" borderId="18" xfId="0" applyFont="1" applyFill="1" applyBorder="1" applyAlignment="1" applyProtection="1">
      <alignment horizontal="left" vertical="center" wrapText="1"/>
    </xf>
    <xf numFmtId="0" fontId="50" fillId="27" borderId="18" xfId="28" applyNumberFormat="1" applyFont="1" applyFill="1" applyBorder="1" applyAlignment="1" applyProtection="1">
      <alignment horizontal="right" vertical="center" wrapText="1"/>
    </xf>
    <xf numFmtId="0" fontId="50" fillId="27" borderId="27" xfId="0" applyFont="1" applyFill="1" applyBorder="1" applyAlignment="1" applyProtection="1">
      <alignment horizontal="center" vertical="center" wrapText="1"/>
    </xf>
    <xf numFmtId="0" fontId="50" fillId="27" borderId="28" xfId="0" applyFont="1" applyFill="1" applyBorder="1" applyAlignment="1">
      <alignment horizontal="center" vertical="center" wrapText="1"/>
    </xf>
    <xf numFmtId="0" fontId="50" fillId="27" borderId="14" xfId="0" applyFont="1" applyFill="1" applyBorder="1" applyAlignment="1" applyProtection="1">
      <alignment horizontal="center" vertical="center" wrapText="1"/>
    </xf>
    <xf numFmtId="0" fontId="50" fillId="27" borderId="14" xfId="28" applyNumberFormat="1" applyFont="1" applyFill="1" applyBorder="1" applyAlignment="1" applyProtection="1">
      <alignment horizontal="right" vertical="center" wrapText="1"/>
    </xf>
    <xf numFmtId="0" fontId="50" fillId="27" borderId="29" xfId="0" applyFont="1" applyFill="1" applyBorder="1" applyAlignment="1" applyProtection="1">
      <alignment horizontal="center" vertical="center" wrapText="1"/>
    </xf>
    <xf numFmtId="43" fontId="50" fillId="27" borderId="14" xfId="28" applyFont="1" applyFill="1" applyBorder="1" applyAlignment="1" applyProtection="1">
      <alignment horizontal="right" vertical="center" wrapText="1"/>
    </xf>
    <xf numFmtId="0" fontId="50" fillId="27" borderId="20" xfId="0" applyFont="1" applyFill="1" applyBorder="1" applyAlignment="1" applyProtection="1">
      <alignment horizontal="center" vertical="center" wrapText="1"/>
    </xf>
    <xf numFmtId="0" fontId="50" fillId="27" borderId="20" xfId="0" applyFont="1" applyFill="1" applyBorder="1" applyAlignment="1" applyProtection="1">
      <alignment vertical="center" wrapText="1"/>
    </xf>
    <xf numFmtId="0" fontId="50" fillId="27" borderId="14" xfId="0" applyNumberFormat="1" applyFont="1" applyFill="1" applyBorder="1" applyAlignment="1" applyProtection="1">
      <alignment horizontal="right" vertical="center" wrapText="1"/>
    </xf>
    <xf numFmtId="0" fontId="50" fillId="27" borderId="14" xfId="28" applyNumberFormat="1" applyFont="1" applyFill="1" applyBorder="1" applyAlignment="1" applyProtection="1">
      <alignment horizontal="center" vertical="center" wrapText="1"/>
    </xf>
    <xf numFmtId="0" fontId="51" fillId="27" borderId="14" xfId="0" applyFont="1" applyFill="1" applyBorder="1" applyAlignment="1" applyProtection="1">
      <alignment horizontal="center" vertical="center" wrapText="1"/>
    </xf>
    <xf numFmtId="0" fontId="51" fillId="27" borderId="14" xfId="28" applyNumberFormat="1" applyFont="1" applyFill="1" applyBorder="1" applyAlignment="1" applyProtection="1">
      <alignment horizontal="right" vertical="center" wrapText="1"/>
    </xf>
    <xf numFmtId="43" fontId="51" fillId="27" borderId="14" xfId="28" applyFont="1" applyFill="1" applyBorder="1" applyAlignment="1" applyProtection="1">
      <alignment horizontal="right" vertical="center" wrapText="1"/>
    </xf>
    <xf numFmtId="0" fontId="50" fillId="27" borderId="14" xfId="0" applyFont="1" applyFill="1" applyBorder="1" applyAlignment="1" applyProtection="1">
      <alignment horizontal="right" vertical="center" wrapText="1"/>
    </xf>
    <xf numFmtId="0" fontId="50" fillId="27" borderId="29" xfId="0" applyNumberFormat="1" applyFont="1" applyFill="1" applyBorder="1" applyAlignment="1" applyProtection="1">
      <alignment horizontal="center" vertical="center" wrapText="1"/>
    </xf>
    <xf numFmtId="0" fontId="50" fillId="27" borderId="14" xfId="0" applyNumberFormat="1" applyFont="1" applyFill="1" applyBorder="1" applyAlignment="1" applyProtection="1">
      <alignment horizontal="center" vertical="center" wrapText="1"/>
    </xf>
    <xf numFmtId="0" fontId="50" fillId="27" borderId="29" xfId="0" applyNumberFormat="1" applyFont="1" applyFill="1" applyBorder="1" applyAlignment="1">
      <alignment horizontal="center" vertical="center" wrapText="1"/>
    </xf>
    <xf numFmtId="0" fontId="51" fillId="27" borderId="14" xfId="0" applyNumberFormat="1" applyFont="1" applyFill="1" applyBorder="1" applyAlignment="1" applyProtection="1">
      <alignment horizontal="center" vertical="center" wrapText="1"/>
    </xf>
    <xf numFmtId="0" fontId="51" fillId="27" borderId="14" xfId="0" applyNumberFormat="1" applyFont="1" applyFill="1" applyBorder="1" applyAlignment="1" applyProtection="1">
      <alignment horizontal="right" vertical="center" wrapText="1"/>
    </xf>
    <xf numFmtId="0" fontId="50" fillId="27" borderId="14" xfId="0" applyNumberFormat="1" applyFont="1" applyFill="1" applyBorder="1" applyAlignment="1">
      <alignment horizontal="right" vertical="center" wrapText="1"/>
    </xf>
    <xf numFmtId="43" fontId="50" fillId="27" borderId="14" xfId="28" applyFont="1" applyFill="1" applyBorder="1" applyAlignment="1">
      <alignment horizontal="right" vertical="center" wrapText="1"/>
    </xf>
    <xf numFmtId="0" fontId="50" fillId="27" borderId="14" xfId="29" applyNumberFormat="1" applyFont="1" applyFill="1" applyBorder="1" applyAlignment="1">
      <alignment horizontal="right" vertical="center" wrapText="1"/>
    </xf>
    <xf numFmtId="0" fontId="50" fillId="27" borderId="14" xfId="0" applyFont="1" applyFill="1" applyBorder="1" applyAlignment="1" applyProtection="1">
      <alignment horizontal="center" vertical="center"/>
    </xf>
    <xf numFmtId="0" fontId="50" fillId="27" borderId="14" xfId="28" applyNumberFormat="1" applyFont="1" applyFill="1" applyBorder="1" applyAlignment="1">
      <alignment horizontal="right" vertical="center" wrapText="1"/>
    </xf>
    <xf numFmtId="0" fontId="50" fillId="27" borderId="29" xfId="0" applyFont="1" applyFill="1" applyBorder="1" applyAlignment="1">
      <alignment horizontal="center" vertical="center" wrapText="1"/>
    </xf>
    <xf numFmtId="0" fontId="50" fillId="27" borderId="44" xfId="0" applyFont="1" applyFill="1" applyBorder="1" applyAlignment="1" applyProtection="1">
      <alignment horizontal="center" vertical="center"/>
    </xf>
    <xf numFmtId="0" fontId="50" fillId="27" borderId="44" xfId="0" applyNumberFormat="1" applyFont="1" applyFill="1" applyBorder="1" applyAlignment="1" applyProtection="1">
      <alignment horizontal="center" vertical="center" wrapText="1"/>
    </xf>
    <xf numFmtId="43" fontId="50" fillId="27" borderId="44" xfId="28" applyFont="1" applyFill="1" applyBorder="1" applyAlignment="1">
      <alignment horizontal="right" vertical="center" wrapText="1"/>
    </xf>
    <xf numFmtId="0" fontId="50" fillId="27" borderId="44" xfId="0" applyNumberFormat="1" applyFont="1" applyFill="1" applyBorder="1" applyAlignment="1">
      <alignment horizontal="right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49" fillId="27" borderId="17" xfId="0" applyFont="1" applyFill="1" applyBorder="1" applyAlignment="1" applyProtection="1">
      <alignment horizontal="left" vertical="center" wrapText="1"/>
    </xf>
    <xf numFmtId="0" fontId="49" fillId="27" borderId="17" xfId="0" applyNumberFormat="1" applyFont="1" applyFill="1" applyBorder="1" applyAlignment="1">
      <alignment vertical="center" wrapText="1"/>
    </xf>
    <xf numFmtId="43" fontId="49" fillId="27" borderId="17" xfId="28" applyFont="1" applyFill="1" applyBorder="1" applyAlignment="1">
      <alignment vertical="center" wrapText="1"/>
    </xf>
    <xf numFmtId="0" fontId="49" fillId="27" borderId="17" xfId="0" applyFont="1" applyFill="1" applyBorder="1" applyAlignment="1">
      <alignment vertical="center" wrapText="1"/>
    </xf>
    <xf numFmtId="0" fontId="49" fillId="27" borderId="0" xfId="0" applyFont="1" applyFill="1" applyBorder="1" applyAlignment="1">
      <alignment wrapText="1"/>
    </xf>
    <xf numFmtId="0" fontId="50" fillId="27" borderId="31" xfId="0" applyFont="1" applyFill="1" applyBorder="1" applyAlignment="1">
      <alignment horizontal="center" vertical="center" wrapText="1"/>
    </xf>
    <xf numFmtId="0" fontId="50" fillId="27" borderId="32" xfId="0" applyFont="1" applyFill="1" applyBorder="1" applyAlignment="1">
      <alignment horizontal="center" vertical="center" wrapText="1"/>
    </xf>
    <xf numFmtId="0" fontId="49" fillId="27" borderId="32" xfId="0" applyFont="1" applyFill="1" applyBorder="1" applyAlignment="1" applyProtection="1">
      <alignment horizontal="left" vertical="center" wrapText="1"/>
    </xf>
    <xf numFmtId="0" fontId="49" fillId="27" borderId="32" xfId="0" applyFont="1" applyFill="1" applyBorder="1" applyAlignment="1">
      <alignment vertical="center" wrapText="1"/>
    </xf>
    <xf numFmtId="0" fontId="49" fillId="27" borderId="32" xfId="28" applyNumberFormat="1" applyFont="1" applyFill="1" applyBorder="1" applyAlignment="1">
      <alignment vertical="center" wrapText="1"/>
    </xf>
    <xf numFmtId="0" fontId="22" fillId="27" borderId="0" xfId="0" applyFont="1" applyFill="1" applyBorder="1" applyAlignment="1">
      <alignment horizontal="center" vertical="center" wrapText="1"/>
    </xf>
    <xf numFmtId="0" fontId="21" fillId="27" borderId="0" xfId="0" applyFont="1" applyFill="1" applyBorder="1" applyAlignment="1" applyProtection="1">
      <alignment horizontal="left" vertical="center" wrapText="1"/>
    </xf>
    <xf numFmtId="0" fontId="21" fillId="27" borderId="0" xfId="0" applyFont="1" applyFill="1" applyBorder="1" applyAlignment="1">
      <alignment vertical="center" wrapText="1"/>
    </xf>
    <xf numFmtId="0" fontId="21" fillId="27" borderId="0" xfId="0" applyFont="1" applyFill="1" applyBorder="1" applyAlignment="1">
      <alignment wrapText="1"/>
    </xf>
    <xf numFmtId="0" fontId="22" fillId="27" borderId="0" xfId="48" applyFont="1" applyFill="1" applyAlignment="1">
      <alignment horizontal="center"/>
    </xf>
    <xf numFmtId="0" fontId="22" fillId="27" borderId="0" xfId="48" applyFont="1" applyFill="1" applyAlignment="1">
      <alignment horizontal="center" vertical="top"/>
    </xf>
    <xf numFmtId="0" fontId="22" fillId="27" borderId="0" xfId="48" applyFont="1" applyFill="1" applyAlignment="1">
      <alignment horizontal="left" vertical="top" wrapText="1"/>
    </xf>
    <xf numFmtId="0" fontId="22" fillId="27" borderId="0" xfId="0" applyFont="1" applyFill="1" applyAlignment="1">
      <alignment horizontal="center" wrapText="1"/>
    </xf>
    <xf numFmtId="0" fontId="22" fillId="27" borderId="0" xfId="0" applyFont="1" applyFill="1" applyAlignment="1">
      <alignment horizontal="center" vertical="top" wrapText="1"/>
    </xf>
    <xf numFmtId="0" fontId="24" fillId="0" borderId="0" xfId="28" applyNumberFormat="1" applyFont="1" applyFill="1" applyBorder="1" applyAlignment="1">
      <alignment wrapText="1"/>
    </xf>
    <xf numFmtId="0" fontId="22" fillId="0" borderId="0" xfId="28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/>
    <xf numFmtId="43" fontId="21" fillId="0" borderId="0" xfId="28" applyFont="1" applyFill="1" applyBorder="1" applyAlignment="1">
      <alignment wrapText="1"/>
    </xf>
    <xf numFmtId="0" fontId="21" fillId="0" borderId="0" xfId="28" applyNumberFormat="1" applyFont="1" applyFill="1" applyBorder="1" applyAlignment="1"/>
    <xf numFmtId="0" fontId="22" fillId="0" borderId="12" xfId="58" applyNumberFormat="1" applyFont="1" applyFill="1" applyBorder="1" applyAlignment="1"/>
    <xf numFmtId="0" fontId="22" fillId="0" borderId="11" xfId="0" applyFont="1" applyFill="1" applyBorder="1" applyAlignment="1"/>
    <xf numFmtId="0" fontId="22" fillId="0" borderId="0" xfId="0" applyFont="1" applyAlignment="1">
      <alignment horizontal="center" vertical="top"/>
    </xf>
    <xf numFmtId="43" fontId="50" fillId="27" borderId="18" xfId="28" applyFont="1" applyFill="1" applyBorder="1" applyAlignment="1" applyProtection="1">
      <alignment horizontal="right" vertical="center" wrapText="1"/>
    </xf>
    <xf numFmtId="0" fontId="50" fillId="27" borderId="46" xfId="0" applyFont="1" applyFill="1" applyBorder="1" applyAlignment="1">
      <alignment horizontal="center" vertical="center" wrapText="1"/>
    </xf>
    <xf numFmtId="0" fontId="22" fillId="0" borderId="0" xfId="44" applyFont="1" applyFill="1" applyBorder="1" applyAlignment="1">
      <alignment horizontal="left" vertical="top" wrapText="1"/>
    </xf>
    <xf numFmtId="0" fontId="22" fillId="0" borderId="11" xfId="71" applyFont="1" applyFill="1" applyBorder="1" applyAlignment="1">
      <alignment horizontal="left" vertical="top"/>
    </xf>
    <xf numFmtId="0" fontId="21" fillId="0" borderId="11" xfId="44" applyFont="1" applyFill="1" applyBorder="1" applyAlignment="1">
      <alignment vertical="top" wrapText="1"/>
    </xf>
    <xf numFmtId="0" fontId="22" fillId="0" borderId="13" xfId="0" applyFont="1" applyBorder="1"/>
    <xf numFmtId="49" fontId="22" fillId="0" borderId="11" xfId="44" applyNumberFormat="1" applyFont="1" applyFill="1" applyBorder="1" applyAlignment="1">
      <alignment horizontal="right" vertical="top" wrapText="1"/>
    </xf>
    <xf numFmtId="0" fontId="22" fillId="0" borderId="11" xfId="44" applyFont="1" applyFill="1" applyBorder="1" applyAlignment="1" applyProtection="1">
      <alignment horizontal="left" vertical="top" wrapText="1"/>
    </xf>
    <xf numFmtId="43" fontId="21" fillId="0" borderId="0" xfId="33" applyFont="1" applyFill="1" applyBorder="1" applyAlignment="1">
      <alignment horizontal="center"/>
    </xf>
    <xf numFmtId="0" fontId="22" fillId="0" borderId="11" xfId="54" applyFont="1" applyFill="1" applyBorder="1" applyAlignment="1">
      <alignment vertical="top" wrapText="1"/>
    </xf>
    <xf numFmtId="166" fontId="22" fillId="0" borderId="11" xfId="54" applyNumberFormat="1" applyFont="1" applyFill="1" applyBorder="1" applyAlignment="1">
      <alignment horizontal="right" vertical="top" wrapText="1"/>
    </xf>
    <xf numFmtId="0" fontId="22" fillId="0" borderId="11" xfId="54" applyFont="1" applyFill="1" applyBorder="1" applyAlignment="1" applyProtection="1">
      <alignment horizontal="left" vertical="top" wrapText="1"/>
    </xf>
    <xf numFmtId="0" fontId="21" fillId="0" borderId="44" xfId="48" applyFont="1" applyFill="1" applyBorder="1" applyAlignment="1" applyProtection="1">
      <alignment horizontal="left" vertical="center" wrapText="1"/>
    </xf>
    <xf numFmtId="0" fontId="21" fillId="0" borderId="44" xfId="48" applyFont="1" applyFill="1" applyBorder="1" applyAlignment="1">
      <alignment horizontal="center" vertical="center" wrapText="1"/>
    </xf>
    <xf numFmtId="0" fontId="21" fillId="0" borderId="44" xfId="48" applyFont="1" applyFill="1" applyBorder="1" applyAlignment="1" applyProtection="1">
      <alignment horizontal="center" vertical="center" wrapText="1"/>
    </xf>
    <xf numFmtId="0" fontId="22" fillId="0" borderId="0" xfId="48" applyFont="1" applyFill="1" applyBorder="1" applyAlignment="1">
      <alignment horizontal="center"/>
    </xf>
    <xf numFmtId="0" fontId="22" fillId="0" borderId="0" xfId="48" applyFont="1" applyFill="1" applyBorder="1" applyAlignment="1">
      <alignment horizontal="left" vertical="top" wrapText="1"/>
    </xf>
    <xf numFmtId="0" fontId="21" fillId="0" borderId="11" xfId="48" applyFont="1" applyFill="1" applyBorder="1" applyAlignment="1">
      <alignment horizontal="center"/>
    </xf>
    <xf numFmtId="0" fontId="21" fillId="0" borderId="11" xfId="48" applyFont="1" applyFill="1" applyBorder="1" applyAlignment="1">
      <alignment horizontal="left" vertical="top" wrapText="1"/>
    </xf>
    <xf numFmtId="0" fontId="21" fillId="0" borderId="11" xfId="48" applyFont="1" applyFill="1" applyBorder="1"/>
    <xf numFmtId="0" fontId="22" fillId="0" borderId="11" xfId="48" applyFont="1" applyFill="1" applyBorder="1"/>
    <xf numFmtId="0" fontId="24" fillId="0" borderId="11" xfId="48" applyFont="1" applyFill="1" applyBorder="1" applyAlignment="1" applyProtection="1">
      <alignment horizontal="right"/>
    </xf>
    <xf numFmtId="0" fontId="22" fillId="0" borderId="11" xfId="48" applyFont="1" applyFill="1" applyBorder="1" applyAlignment="1">
      <alignment horizontal="center"/>
    </xf>
    <xf numFmtId="0" fontId="22" fillId="0" borderId="0" xfId="44" applyFont="1" applyFill="1" applyBorder="1" applyAlignment="1" applyProtection="1">
      <alignment horizontal="left" vertical="top" wrapText="1"/>
    </xf>
    <xf numFmtId="0" fontId="22" fillId="0" borderId="0" xfId="71" applyNumberFormat="1" applyFont="1" applyFill="1" applyBorder="1" applyAlignment="1" applyProtection="1">
      <alignment horizontal="left" vertical="top"/>
    </xf>
    <xf numFmtId="0" fontId="21" fillId="0" borderId="13" xfId="43" applyFont="1" applyFill="1" applyBorder="1" applyAlignment="1">
      <alignment horizontal="center"/>
    </xf>
    <xf numFmtId="0" fontId="22" fillId="0" borderId="0" xfId="51" applyFont="1" applyFill="1" applyBorder="1" applyAlignment="1" applyProtection="1">
      <alignment horizontal="left" vertical="top" wrapText="1"/>
    </xf>
    <xf numFmtId="43" fontId="22" fillId="0" borderId="0" xfId="28" applyFont="1" applyFill="1" applyBorder="1" applyAlignment="1" applyProtection="1">
      <alignment horizontal="right"/>
    </xf>
    <xf numFmtId="166" fontId="22" fillId="0" borderId="0" xfId="81" quotePrefix="1" applyNumberFormat="1" applyFont="1" applyFill="1" applyBorder="1" applyAlignment="1">
      <alignment horizontal="right" vertical="top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4" fillId="0" borderId="13" xfId="0" applyFont="1" applyFill="1" applyBorder="1" applyAlignment="1">
      <alignment horizontal="right"/>
    </xf>
    <xf numFmtId="0" fontId="21" fillId="0" borderId="0" xfId="57" applyFont="1" applyFill="1" applyBorder="1" applyAlignment="1" applyProtection="1">
      <alignment horizontal="center"/>
    </xf>
    <xf numFmtId="0" fontId="22" fillId="0" borderId="0" xfId="58" applyFont="1" applyFill="1" applyBorder="1" applyAlignment="1">
      <alignment horizontal="left" vertical="top" wrapText="1"/>
    </xf>
    <xf numFmtId="0" fontId="22" fillId="24" borderId="0" xfId="58" applyFont="1" applyFill="1" applyBorder="1" applyAlignment="1" applyProtection="1">
      <alignment horizontal="left" vertical="top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2" fillId="0" borderId="0" xfId="58" applyFont="1" applyFill="1" applyBorder="1" applyAlignment="1">
      <alignment horizontal="left" vertical="top" wrapText="1"/>
    </xf>
    <xf numFmtId="0" fontId="21" fillId="0" borderId="0" xfId="50" applyFont="1" applyFill="1" applyBorder="1" applyAlignment="1" applyProtection="1">
      <alignment horizontal="center"/>
    </xf>
    <xf numFmtId="0" fontId="22" fillId="0" borderId="0" xfId="58" applyFont="1" applyFill="1" applyBorder="1" applyAlignment="1" applyProtection="1">
      <alignment horizontal="left" vertical="top" wrapText="1"/>
    </xf>
    <xf numFmtId="0" fontId="22" fillId="0" borderId="0" xfId="58" quotePrefix="1" applyFont="1" applyFill="1" applyBorder="1" applyAlignment="1">
      <alignment horizontal="right" vertical="top" wrapText="1"/>
    </xf>
    <xf numFmtId="0" fontId="22" fillId="0" borderId="0" xfId="28" applyNumberFormat="1" applyFont="1" applyFill="1" applyBorder="1" applyAlignment="1" applyProtection="1">
      <alignment horizontal="right" wrapText="1"/>
    </xf>
    <xf numFmtId="0" fontId="22" fillId="0" borderId="10" xfId="28" applyNumberFormat="1" applyFont="1" applyFill="1" applyBorder="1" applyAlignment="1" applyProtection="1">
      <alignment horizontal="right" wrapText="1"/>
    </xf>
    <xf numFmtId="0" fontId="22" fillId="0" borderId="12" xfId="28" applyNumberFormat="1" applyFont="1" applyFill="1" applyBorder="1" applyAlignment="1" applyProtection="1">
      <alignment horizontal="right" wrapText="1"/>
    </xf>
    <xf numFmtId="0" fontId="22" fillId="0" borderId="11" xfId="28" applyNumberFormat="1" applyFont="1" applyFill="1" applyBorder="1" applyAlignment="1" applyProtection="1">
      <alignment horizontal="right" wrapText="1"/>
    </xf>
    <xf numFmtId="0" fontId="22" fillId="0" borderId="11" xfId="50" applyFont="1" applyFill="1" applyBorder="1" applyAlignment="1">
      <alignment horizontal="left" vertical="top" wrapText="1"/>
    </xf>
    <xf numFmtId="0" fontId="22" fillId="0" borderId="11" xfId="50" applyFont="1" applyFill="1" applyBorder="1" applyAlignment="1">
      <alignment horizontal="right" vertical="top" wrapText="1"/>
    </xf>
    <xf numFmtId="0" fontId="22" fillId="0" borderId="11" xfId="50" applyNumberFormat="1" applyFont="1" applyFill="1" applyBorder="1"/>
    <xf numFmtId="0" fontId="22" fillId="0" borderId="10" xfId="50" applyNumberFormat="1" applyFont="1" applyFill="1" applyBorder="1"/>
    <xf numFmtId="0" fontId="22" fillId="27" borderId="14" xfId="28" applyNumberFormat="1" applyFont="1" applyFill="1" applyBorder="1"/>
    <xf numFmtId="0" fontId="22" fillId="0" borderId="0" xfId="51" applyFont="1" applyFill="1" applyAlignment="1">
      <alignment wrapText="1"/>
    </xf>
    <xf numFmtId="0" fontId="22" fillId="0" borderId="0" xfId="29" quotePrefix="1" applyNumberFormat="1" applyFont="1" applyFill="1" applyBorder="1" applyAlignment="1" applyProtection="1">
      <alignment horizontal="center" wrapText="1"/>
    </xf>
    <xf numFmtId="0" fontId="28" fillId="0" borderId="0" xfId="0" applyFont="1" applyAlignment="1">
      <alignment horizontal="right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58" applyFont="1" applyFill="1" applyAlignment="1" applyProtection="1">
      <alignment horizontal="center"/>
    </xf>
    <xf numFmtId="0" fontId="22" fillId="0" borderId="0" xfId="50" applyFont="1" applyFill="1" applyBorder="1" applyAlignment="1">
      <alignment horizontal="left" vertical="top" wrapText="1"/>
    </xf>
    <xf numFmtId="0" fontId="21" fillId="0" borderId="0" xfId="50" applyFont="1" applyFill="1" applyBorder="1" applyAlignment="1" applyProtection="1">
      <alignment horizontal="center"/>
    </xf>
    <xf numFmtId="0" fontId="22" fillId="0" borderId="0" xfId="58" applyFont="1" applyFill="1" applyAlignment="1">
      <alignment horizontal="left" vertical="top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61" applyFont="1" applyFill="1" applyBorder="1" applyAlignment="1">
      <alignment horizontal="center" vertical="top" wrapText="1"/>
    </xf>
    <xf numFmtId="0" fontId="21" fillId="0" borderId="0" xfId="61" applyFont="1" applyFill="1" applyBorder="1" applyAlignment="1">
      <alignment horizontal="center"/>
    </xf>
    <xf numFmtId="0" fontId="22" fillId="0" borderId="0" xfId="29" applyNumberFormat="1" applyFont="1" applyFill="1" applyAlignment="1">
      <alignment horizontal="left" wrapText="1"/>
    </xf>
    <xf numFmtId="0" fontId="22" fillId="0" borderId="0" xfId="29" applyNumberFormat="1" applyFont="1" applyFill="1" applyBorder="1" applyAlignment="1" applyProtection="1">
      <alignment horizontal="center" wrapText="1"/>
    </xf>
    <xf numFmtId="0" fontId="22" fillId="27" borderId="10" xfId="0" applyFont="1" applyFill="1" applyBorder="1" applyAlignment="1" applyProtection="1">
      <alignment horizontal="left" vertical="center" wrapText="1"/>
    </xf>
    <xf numFmtId="0" fontId="22" fillId="0" borderId="0" xfId="58" applyFont="1" applyFill="1" applyBorder="1" applyAlignment="1" applyProtection="1">
      <alignment horizontal="left" vertical="top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60" applyFont="1" applyFill="1" applyAlignment="1" applyProtection="1">
      <alignment horizontal="center"/>
    </xf>
    <xf numFmtId="0" fontId="28" fillId="27" borderId="20" xfId="0" applyFont="1" applyFill="1" applyBorder="1" applyAlignment="1">
      <alignment horizontal="center" vertical="center" wrapText="1"/>
    </xf>
    <xf numFmtId="0" fontId="66" fillId="0" borderId="0" xfId="0" applyFont="1"/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44" applyFont="1" applyFill="1" applyBorder="1" applyAlignment="1" applyProtection="1">
      <alignment horizontal="center"/>
    </xf>
    <xf numFmtId="0" fontId="21" fillId="0" borderId="0" xfId="51" applyNumberFormat="1" applyFont="1" applyFill="1" applyBorder="1" applyAlignment="1" applyProtection="1">
      <alignment horizontal="center"/>
    </xf>
    <xf numFmtId="43" fontId="23" fillId="0" borderId="0" xfId="28" applyFont="1" applyFill="1" applyBorder="1" applyAlignment="1">
      <alignment horizontal="right" wrapText="1"/>
    </xf>
    <xf numFmtId="0" fontId="24" fillId="0" borderId="0" xfId="29" quotePrefix="1" applyNumberFormat="1" applyFont="1" applyFill="1" applyAlignment="1" applyProtection="1">
      <alignment horizontal="left" wrapText="1"/>
    </xf>
    <xf numFmtId="0" fontId="50" fillId="27" borderId="14" xfId="0" quotePrefix="1" applyFont="1" applyFill="1" applyBorder="1" applyAlignment="1" applyProtection="1">
      <alignment horizontal="center" vertical="center" wrapText="1"/>
    </xf>
    <xf numFmtId="0" fontId="22" fillId="0" borderId="0" xfId="58" applyFont="1" applyFill="1" applyBorder="1" applyAlignment="1" applyProtection="1">
      <alignment horizontal="left" vertical="top" wrapText="1"/>
    </xf>
    <xf numFmtId="0" fontId="22" fillId="0" borderId="0" xfId="61" applyFont="1" applyFill="1" applyAlignment="1">
      <alignment horizontal="center" vertical="top" wrapText="1"/>
    </xf>
    <xf numFmtId="43" fontId="22" fillId="0" borderId="0" xfId="29" applyFont="1" applyFill="1" applyBorder="1" applyAlignment="1" applyProtection="1">
      <alignment horizontal="center" wrapText="1"/>
    </xf>
    <xf numFmtId="0" fontId="66" fillId="0" borderId="0" xfId="0" applyFont="1" applyAlignment="1">
      <alignment horizontal="center" vertical="top"/>
    </xf>
    <xf numFmtId="166" fontId="22" fillId="27" borderId="0" xfId="58" applyNumberFormat="1" applyFont="1" applyFill="1" applyBorder="1" applyAlignment="1">
      <alignment horizontal="right" vertical="top" wrapText="1"/>
    </xf>
    <xf numFmtId="43" fontId="22" fillId="27" borderId="10" xfId="29" applyFont="1" applyFill="1" applyBorder="1" applyAlignment="1" applyProtection="1">
      <alignment horizontal="right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13" xfId="0" applyFont="1" applyFill="1" applyBorder="1" applyAlignment="1">
      <alignment horizontal="center"/>
    </xf>
    <xf numFmtId="0" fontId="22" fillId="0" borderId="0" xfId="58" applyFont="1" applyFill="1" applyBorder="1" applyAlignment="1">
      <alignment horizontal="left" vertical="top" wrapText="1"/>
    </xf>
    <xf numFmtId="0" fontId="21" fillId="0" borderId="0" xfId="58" applyFont="1" applyFill="1" applyBorder="1" applyAlignment="1" applyProtection="1">
      <alignment horizontal="center"/>
    </xf>
    <xf numFmtId="0" fontId="22" fillId="0" borderId="0" xfId="58" applyFont="1" applyFill="1" applyAlignment="1">
      <alignment horizontal="left" vertical="top" wrapText="1"/>
    </xf>
    <xf numFmtId="0" fontId="22" fillId="0" borderId="0" xfId="58" applyFont="1" applyFill="1" applyBorder="1" applyAlignment="1" applyProtection="1">
      <alignment horizontal="left" vertical="top" wrapText="1"/>
    </xf>
    <xf numFmtId="0" fontId="21" fillId="0" borderId="0" xfId="58" applyNumberFormat="1" applyFont="1" applyFill="1" applyBorder="1" applyAlignment="1" applyProtection="1">
      <alignment horizontal="center"/>
    </xf>
    <xf numFmtId="170" fontId="22" fillId="0" borderId="0" xfId="58" applyNumberFormat="1" applyFont="1" applyFill="1" applyBorder="1" applyAlignment="1">
      <alignment horizontal="left" vertical="top" wrapText="1"/>
    </xf>
    <xf numFmtId="0" fontId="22" fillId="0" borderId="0" xfId="58" applyNumberFormat="1" applyFont="1" applyFill="1" applyBorder="1" applyAlignment="1">
      <alignment horizontal="left"/>
    </xf>
    <xf numFmtId="0" fontId="21" fillId="0" borderId="0" xfId="58" applyFont="1" applyFill="1" applyBorder="1" applyAlignment="1" applyProtection="1">
      <alignment horizontal="justify" vertical="top" wrapText="1"/>
    </xf>
    <xf numFmtId="0" fontId="50" fillId="27" borderId="37" xfId="0" applyFont="1" applyFill="1" applyBorder="1" applyAlignment="1" applyProtection="1">
      <alignment horizontal="center" vertical="center" wrapText="1"/>
    </xf>
    <xf numFmtId="0" fontId="22" fillId="0" borderId="0" xfId="84" applyNumberFormat="1" applyFont="1" applyFill="1" applyBorder="1" applyAlignment="1">
      <alignment horizontal="right" wrapText="1"/>
    </xf>
    <xf numFmtId="164" fontId="22" fillId="0" borderId="0" xfId="84" applyNumberFormat="1" applyFont="1" applyFill="1" applyBorder="1" applyAlignment="1">
      <alignment horizontal="right"/>
    </xf>
    <xf numFmtId="0" fontId="22" fillId="0" borderId="10" xfId="84" applyNumberFormat="1" applyFont="1" applyFill="1" applyBorder="1" applyAlignment="1" applyProtection="1">
      <alignment horizontal="right" wrapText="1"/>
    </xf>
    <xf numFmtId="164" fontId="22" fillId="0" borderId="0" xfId="84" applyNumberFormat="1" applyFont="1" applyFill="1" applyBorder="1" applyAlignment="1" applyProtection="1">
      <alignment horizontal="right"/>
    </xf>
    <xf numFmtId="0" fontId="22" fillId="0" borderId="0" xfId="84" applyNumberFormat="1" applyFont="1" applyFill="1" applyBorder="1" applyAlignment="1" applyProtection="1">
      <alignment horizontal="right" wrapText="1"/>
    </xf>
    <xf numFmtId="43" fontId="22" fillId="0" borderId="0" xfId="84" applyNumberFormat="1" applyFont="1" applyFill="1" applyBorder="1" applyAlignment="1">
      <alignment horizontal="right" wrapText="1"/>
    </xf>
    <xf numFmtId="43" fontId="22" fillId="0" borderId="10" xfId="84" applyNumberFormat="1" applyFont="1" applyFill="1" applyBorder="1" applyAlignment="1" applyProtection="1">
      <alignment horizontal="right" wrapText="1"/>
    </xf>
    <xf numFmtId="43" fontId="22" fillId="0" borderId="11" xfId="84" applyNumberFormat="1" applyFont="1" applyFill="1" applyBorder="1" applyAlignment="1" applyProtection="1">
      <alignment horizontal="right" wrapText="1"/>
    </xf>
    <xf numFmtId="0" fontId="22" fillId="0" borderId="12" xfId="84" applyNumberFormat="1" applyFont="1" applyFill="1" applyBorder="1" applyAlignment="1" applyProtection="1">
      <alignment horizontal="right" wrapText="1"/>
    </xf>
    <xf numFmtId="43" fontId="22" fillId="0" borderId="0" xfId="84" applyNumberFormat="1" applyFont="1" applyFill="1" applyBorder="1" applyAlignment="1" applyProtection="1">
      <alignment horizontal="right" wrapText="1"/>
    </xf>
    <xf numFmtId="0" fontId="22" fillId="0" borderId="11" xfId="84" applyNumberFormat="1" applyFont="1" applyFill="1" applyBorder="1" applyAlignment="1" applyProtection="1">
      <alignment horizontal="right" wrapText="1"/>
    </xf>
    <xf numFmtId="164" fontId="22" fillId="0" borderId="0" xfId="84" applyNumberFormat="1" applyFont="1" applyFill="1" applyBorder="1" applyAlignment="1" applyProtection="1">
      <alignment horizontal="right" wrapText="1"/>
    </xf>
    <xf numFmtId="43" fontId="22" fillId="0" borderId="10" xfId="84" applyNumberFormat="1" applyFont="1" applyFill="1" applyBorder="1" applyAlignment="1">
      <alignment horizontal="right" wrapText="1"/>
    </xf>
    <xf numFmtId="0" fontId="22" fillId="0" borderId="10" xfId="84" applyNumberFormat="1" applyFont="1" applyFill="1" applyBorder="1" applyAlignment="1">
      <alignment horizontal="right" wrapText="1"/>
    </xf>
    <xf numFmtId="164" fontId="22" fillId="0" borderId="0" xfId="84" applyNumberFormat="1" applyFont="1" applyFill="1" applyBorder="1" applyAlignment="1">
      <alignment horizontal="right" wrapText="1"/>
    </xf>
    <xf numFmtId="43" fontId="22" fillId="0" borderId="0" xfId="84" applyNumberFormat="1" applyFont="1" applyFill="1" applyAlignment="1" applyProtection="1">
      <alignment horizontal="right" wrapText="1"/>
    </xf>
    <xf numFmtId="0" fontId="22" fillId="0" borderId="11" xfId="84" applyNumberFormat="1" applyFont="1" applyFill="1" applyBorder="1" applyAlignment="1">
      <alignment horizontal="right" wrapText="1"/>
    </xf>
    <xf numFmtId="0" fontId="22" fillId="0" borderId="0" xfId="84" applyNumberFormat="1" applyFont="1" applyFill="1" applyAlignment="1" applyProtection="1">
      <alignment horizontal="right" wrapText="1"/>
    </xf>
    <xf numFmtId="0" fontId="22" fillId="0" borderId="0" xfId="84" applyNumberFormat="1" applyFont="1" applyFill="1" applyBorder="1" applyAlignment="1">
      <alignment horizontal="right"/>
    </xf>
    <xf numFmtId="0" fontId="22" fillId="0" borderId="0" xfId="44" quotePrefix="1" applyFont="1" applyFill="1" applyAlignment="1">
      <alignment horizontal="right" vertical="top" wrapText="1"/>
    </xf>
    <xf numFmtId="43" fontId="22" fillId="0" borderId="0" xfId="28" applyFont="1" applyFill="1" applyAlignment="1">
      <alignment horizontal="right"/>
    </xf>
    <xf numFmtId="0" fontId="21" fillId="0" borderId="0" xfId="58" applyFont="1" applyFill="1" applyAlignment="1" applyProtection="1">
      <alignment horizontal="center"/>
    </xf>
    <xf numFmtId="0" fontId="21" fillId="0" borderId="0" xfId="58" applyFont="1" applyFill="1" applyBorder="1" applyAlignment="1" applyProtection="1">
      <alignment horizontal="center"/>
    </xf>
    <xf numFmtId="0" fontId="21" fillId="0" borderId="0" xfId="58" applyNumberFormat="1" applyFont="1" applyFill="1" applyAlignment="1" applyProtection="1">
      <alignment horizontal="center"/>
    </xf>
    <xf numFmtId="0" fontId="24" fillId="0" borderId="0" xfId="43" applyFont="1" applyFill="1" applyAlignment="1">
      <alignment horizontal="center"/>
    </xf>
    <xf numFmtId="0" fontId="23" fillId="0" borderId="0" xfId="43" applyFont="1" applyFill="1" applyBorder="1" applyAlignment="1">
      <alignment horizontal="right"/>
    </xf>
    <xf numFmtId="2" fontId="28" fillId="27" borderId="0" xfId="0" applyNumberFormat="1" applyFont="1" applyFill="1" applyBorder="1" applyAlignment="1">
      <alignment horizontal="right"/>
    </xf>
    <xf numFmtId="0" fontId="50" fillId="27" borderId="20" xfId="0" applyFont="1" applyFill="1" applyBorder="1" applyAlignment="1" applyProtection="1">
      <alignment horizontal="left" vertical="center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57" applyFont="1" applyFill="1" applyBorder="1" applyAlignment="1" applyProtection="1">
      <alignment horizontal="center"/>
    </xf>
    <xf numFmtId="0" fontId="22" fillId="27" borderId="0" xfId="84" applyNumberFormat="1" applyFont="1" applyFill="1" applyBorder="1" applyAlignment="1">
      <alignment horizontal="right" wrapText="1"/>
    </xf>
    <xf numFmtId="0" fontId="22" fillId="0" borderId="0" xfId="84" applyNumberFormat="1" applyFont="1" applyFill="1" applyBorder="1" applyAlignment="1" applyProtection="1">
      <alignment horizontal="center" wrapText="1"/>
    </xf>
    <xf numFmtId="0" fontId="22" fillId="0" borderId="0" xfId="0" applyNumberFormat="1" applyFont="1" applyFill="1" applyBorder="1" applyAlignment="1">
      <alignment horizontal="center"/>
    </xf>
    <xf numFmtId="0" fontId="22" fillId="0" borderId="0" xfId="50" applyNumberFormat="1" applyFont="1" applyFill="1" applyBorder="1"/>
    <xf numFmtId="0" fontId="22" fillId="27" borderId="0" xfId="55" applyFont="1" applyFill="1" applyBorder="1" applyAlignment="1">
      <alignment horizontal="left" vertical="top" wrapText="1"/>
    </xf>
    <xf numFmtId="178" fontId="22" fillId="27" borderId="0" xfId="55" applyNumberFormat="1" applyFont="1" applyFill="1" applyBorder="1" applyAlignment="1">
      <alignment horizontal="right" vertical="top" wrapText="1"/>
    </xf>
    <xf numFmtId="0" fontId="22" fillId="27" borderId="0" xfId="55" applyFont="1" applyFill="1" applyBorder="1" applyAlignment="1" applyProtection="1">
      <alignment horizontal="left" vertical="top" wrapText="1"/>
    </xf>
    <xf numFmtId="0" fontId="22" fillId="27" borderId="0" xfId="29" applyNumberFormat="1" applyFont="1" applyFill="1" applyBorder="1" applyAlignment="1">
      <alignment horizontal="right" wrapText="1"/>
    </xf>
    <xf numFmtId="0" fontId="50" fillId="27" borderId="37" xfId="0" applyFont="1" applyFill="1" applyBorder="1" applyAlignment="1" applyProtection="1">
      <alignment horizontal="center" vertical="center" wrapText="1"/>
    </xf>
    <xf numFmtId="0" fontId="22" fillId="0" borderId="0" xfId="58" applyFont="1" applyFill="1" applyBorder="1" applyAlignment="1">
      <alignment horizontal="left" vertical="top" wrapText="1"/>
    </xf>
    <xf numFmtId="0" fontId="22" fillId="0" borderId="0" xfId="44" applyFont="1" applyFill="1" applyBorder="1" applyAlignment="1" applyProtection="1">
      <alignment horizontal="left" vertical="top" wrapText="1"/>
    </xf>
    <xf numFmtId="0" fontId="22" fillId="0" borderId="0" xfId="58" applyFont="1" applyFill="1" applyBorder="1" applyAlignment="1" applyProtection="1">
      <alignment horizontal="left" vertical="top" wrapText="1"/>
    </xf>
    <xf numFmtId="43" fontId="22" fillId="0" borderId="12" xfId="28" applyFont="1" applyFill="1" applyBorder="1" applyAlignment="1">
      <alignment horizontal="right" wrapText="1"/>
    </xf>
    <xf numFmtId="0" fontId="22" fillId="0" borderId="0" xfId="84" applyNumberFormat="1" applyFont="1" applyFill="1" applyBorder="1" applyAlignment="1">
      <alignment horizontal="left" wrapText="1"/>
    </xf>
    <xf numFmtId="0" fontId="22" fillId="0" borderId="12" xfId="84" applyNumberFormat="1" applyFont="1" applyFill="1" applyBorder="1" applyAlignment="1">
      <alignment horizontal="right" wrapText="1"/>
    </xf>
    <xf numFmtId="43" fontId="22" fillId="0" borderId="12" xfId="84" applyNumberFormat="1" applyFont="1" applyFill="1" applyBorder="1" applyAlignment="1">
      <alignment horizontal="right" wrapText="1"/>
    </xf>
    <xf numFmtId="0" fontId="21" fillId="0" borderId="0" xfId="0" quotePrefix="1" applyFont="1" applyFill="1" applyBorder="1" applyAlignment="1">
      <alignment horizontal="right"/>
    </xf>
    <xf numFmtId="166" fontId="22" fillId="0" borderId="0" xfId="0" quotePrefix="1" applyNumberFormat="1" applyFont="1" applyFill="1" applyBorder="1" applyAlignment="1">
      <alignment horizontal="right"/>
    </xf>
    <xf numFmtId="0" fontId="22" fillId="0" borderId="0" xfId="84" applyNumberFormat="1" applyFont="1" applyFill="1" applyBorder="1" applyAlignment="1" applyProtection="1">
      <alignment horizontal="left" wrapText="1"/>
    </xf>
    <xf numFmtId="0" fontId="22" fillId="27" borderId="0" xfId="84" applyNumberFormat="1" applyFont="1" applyFill="1" applyBorder="1" applyAlignment="1" applyProtection="1">
      <alignment horizontal="left" wrapText="1"/>
    </xf>
    <xf numFmtId="0" fontId="22" fillId="0" borderId="0" xfId="58" applyNumberFormat="1" applyFont="1" applyFill="1" applyAlignment="1">
      <alignment horizontal="left"/>
    </xf>
    <xf numFmtId="0" fontId="22" fillId="0" borderId="0" xfId="84" applyNumberFormat="1" applyFont="1" applyFill="1" applyAlignment="1" applyProtection="1">
      <alignment horizontal="left" wrapText="1"/>
    </xf>
    <xf numFmtId="43" fontId="22" fillId="0" borderId="0" xfId="84" applyNumberFormat="1" applyFont="1" applyFill="1" applyBorder="1" applyAlignment="1" applyProtection="1">
      <alignment horizontal="left" wrapText="1"/>
    </xf>
    <xf numFmtId="0" fontId="22" fillId="0" borderId="0" xfId="44" applyFont="1" applyFill="1" applyBorder="1" applyAlignment="1" applyProtection="1">
      <alignment horizontal="right" vertical="top" wrapText="1"/>
    </xf>
    <xf numFmtId="0" fontId="22" fillId="0" borderId="0" xfId="44" quotePrefix="1" applyFont="1" applyFill="1" applyBorder="1" applyAlignment="1" applyProtection="1">
      <alignment horizontal="right" vertical="top" wrapText="1"/>
    </xf>
    <xf numFmtId="43" fontId="22" fillId="0" borderId="0" xfId="44" applyNumberFormat="1" applyFont="1" applyFill="1" applyBorder="1" applyAlignment="1" applyProtection="1">
      <alignment horizontal="left" vertical="top" wrapText="1"/>
    </xf>
    <xf numFmtId="166" fontId="22" fillId="0" borderId="11" xfId="71" applyNumberFormat="1" applyFont="1" applyFill="1" applyBorder="1" applyAlignment="1">
      <alignment horizontal="right" vertical="top" wrapText="1"/>
    </xf>
    <xf numFmtId="49" fontId="22" fillId="0" borderId="11" xfId="71" applyNumberFormat="1" applyFont="1" applyFill="1" applyBorder="1" applyAlignment="1">
      <alignment horizontal="right" vertical="top" wrapText="1"/>
    </xf>
    <xf numFmtId="0" fontId="22" fillId="0" borderId="11" xfId="51" applyFont="1" applyFill="1" applyBorder="1" applyAlignment="1" applyProtection="1">
      <alignment horizontal="left" vertical="top" wrapText="1"/>
    </xf>
    <xf numFmtId="43" fontId="24" fillId="0" borderId="0" xfId="28" applyFont="1" applyFill="1" applyBorder="1" applyAlignment="1">
      <alignment horizontal="right" wrapText="1"/>
    </xf>
    <xf numFmtId="43" fontId="24" fillId="0" borderId="10" xfId="28" applyFont="1" applyFill="1" applyBorder="1" applyAlignment="1">
      <alignment horizontal="right" wrapText="1"/>
    </xf>
    <xf numFmtId="0" fontId="21" fillId="0" borderId="0" xfId="48" applyFont="1" applyFill="1" applyBorder="1" applyAlignment="1"/>
    <xf numFmtId="0" fontId="22" fillId="0" borderId="0" xfId="58" applyFont="1" applyFill="1" applyBorder="1" applyAlignment="1">
      <alignment horizontal="left" vertical="top" wrapText="1"/>
    </xf>
    <xf numFmtId="0" fontId="22" fillId="0" borderId="0" xfId="58" applyFont="1" applyFill="1" applyAlignment="1">
      <alignment horizontal="left" vertical="top" wrapText="1"/>
    </xf>
    <xf numFmtId="0" fontId="22" fillId="0" borderId="0" xfId="58" applyFont="1" applyFill="1" applyBorder="1" applyAlignment="1" applyProtection="1">
      <alignment horizontal="left" vertical="top" wrapText="1"/>
    </xf>
    <xf numFmtId="0" fontId="21" fillId="0" borderId="10" xfId="0" applyFont="1" applyFill="1" applyBorder="1" applyAlignment="1">
      <alignment horizontal="left"/>
    </xf>
    <xf numFmtId="0" fontId="21" fillId="0" borderId="10" xfId="71" applyFont="1" applyFill="1" applyBorder="1" applyAlignment="1">
      <alignment horizontal="right" vertical="top" wrapText="1"/>
    </xf>
    <xf numFmtId="0" fontId="21" fillId="0" borderId="10" xfId="71" applyFont="1" applyFill="1" applyBorder="1" applyAlignment="1" applyProtection="1">
      <alignment horizontal="left" vertical="top" wrapText="1"/>
    </xf>
    <xf numFmtId="0" fontId="24" fillId="0" borderId="12" xfId="0" applyFont="1" applyBorder="1"/>
    <xf numFmtId="43" fontId="24" fillId="0" borderId="12" xfId="28" applyFont="1" applyBorder="1"/>
    <xf numFmtId="0" fontId="24" fillId="0" borderId="0" xfId="59" applyFont="1" applyFill="1"/>
    <xf numFmtId="0" fontId="28" fillId="0" borderId="14" xfId="0" applyFont="1" applyBorder="1" applyAlignment="1">
      <alignment horizontal="center" vertical="top"/>
    </xf>
    <xf numFmtId="0" fontId="28" fillId="0" borderId="14" xfId="0" applyFont="1" applyBorder="1" applyAlignment="1">
      <alignment horizontal="center"/>
    </xf>
    <xf numFmtId="0" fontId="28" fillId="0" borderId="14" xfId="0" applyFont="1" applyBorder="1"/>
    <xf numFmtId="0" fontId="28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 applyProtection="1">
      <alignment horizontal="left" vertical="center" wrapText="1"/>
    </xf>
    <xf numFmtId="0" fontId="50" fillId="27" borderId="17" xfId="0" applyFont="1" applyFill="1" applyBorder="1" applyAlignment="1" applyProtection="1">
      <alignment horizontal="center" wrapText="1"/>
    </xf>
    <xf numFmtId="0" fontId="49" fillId="0" borderId="34" xfId="0" applyFont="1" applyFill="1" applyBorder="1" applyAlignment="1" applyProtection="1">
      <alignment horizontal="center" vertical="center" wrapText="1"/>
    </xf>
    <xf numFmtId="0" fontId="50" fillId="27" borderId="36" xfId="0" applyFont="1" applyFill="1" applyBorder="1" applyAlignment="1">
      <alignment horizontal="center" vertical="center" wrapText="1"/>
    </xf>
    <xf numFmtId="0" fontId="50" fillId="27" borderId="43" xfId="0" applyFont="1" applyFill="1" applyBorder="1" applyAlignment="1" applyProtection="1">
      <alignment horizontal="center" vertical="center" wrapText="1"/>
    </xf>
    <xf numFmtId="0" fontId="50" fillId="27" borderId="43" xfId="0" applyFont="1" applyFill="1" applyBorder="1" applyAlignment="1" applyProtection="1">
      <alignment horizontal="left" vertical="center" wrapText="1"/>
    </xf>
    <xf numFmtId="0" fontId="50" fillId="27" borderId="14" xfId="0" applyFont="1" applyFill="1" applyBorder="1" applyAlignment="1" applyProtection="1">
      <alignment horizontal="left" vertical="center" wrapText="1"/>
    </xf>
    <xf numFmtId="0" fontId="50" fillId="27" borderId="48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2" fillId="0" borderId="12" xfId="71" applyNumberFormat="1" applyFont="1" applyFill="1" applyBorder="1" applyAlignment="1" applyProtection="1">
      <alignment horizontal="left" vertical="top"/>
    </xf>
    <xf numFmtId="0" fontId="21" fillId="0" borderId="13" xfId="0" applyFont="1" applyFill="1" applyBorder="1" applyAlignment="1">
      <alignment horizontal="center"/>
    </xf>
    <xf numFmtId="0" fontId="22" fillId="0" borderId="0" xfId="58" applyFont="1" applyFill="1" applyAlignment="1">
      <alignment horizontal="left" vertical="top" wrapText="1"/>
    </xf>
    <xf numFmtId="0" fontId="22" fillId="0" borderId="0" xfId="60" applyFont="1" applyFill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22" fillId="0" borderId="12" xfId="53" applyFont="1" applyFill="1" applyBorder="1" applyAlignment="1" applyProtection="1">
      <alignment horizontal="right" vertical="top"/>
    </xf>
    <xf numFmtId="0" fontId="22" fillId="0" borderId="0" xfId="58" applyFont="1" applyFill="1" applyAlignment="1">
      <alignment vertical="center"/>
    </xf>
    <xf numFmtId="0" fontId="22" fillId="0" borderId="0" xfId="58" applyFont="1" applyFill="1" applyAlignment="1">
      <alignment horizontal="center" vertical="center" wrapText="1"/>
    </xf>
    <xf numFmtId="0" fontId="22" fillId="0" borderId="0" xfId="44" applyFont="1" applyFill="1" applyBorder="1" applyAlignment="1">
      <alignment horizontal="left" vertical="center"/>
    </xf>
    <xf numFmtId="0" fontId="22" fillId="0" borderId="0" xfId="44" applyNumberFormat="1" applyFont="1" applyFill="1" applyBorder="1" applyAlignment="1" applyProtection="1">
      <alignment horizontal="right" vertical="center" wrapText="1"/>
    </xf>
    <xf numFmtId="43" fontId="22" fillId="0" borderId="0" xfId="29" applyFont="1" applyFill="1" applyBorder="1" applyAlignment="1" applyProtection="1">
      <alignment horizontal="right" vertical="center" wrapText="1"/>
    </xf>
    <xf numFmtId="0" fontId="22" fillId="0" borderId="0" xfId="0" applyFont="1" applyAlignment="1">
      <alignment vertical="center"/>
    </xf>
    <xf numFmtId="0" fontId="22" fillId="0" borderId="0" xfId="57" applyFont="1" applyFill="1" applyAlignment="1">
      <alignment horizontal="center" vertical="center" wrapText="1"/>
    </xf>
    <xf numFmtId="0" fontId="22" fillId="0" borderId="0" xfId="57" applyFont="1" applyFill="1" applyAlignment="1">
      <alignment vertical="center"/>
    </xf>
    <xf numFmtId="0" fontId="22" fillId="0" borderId="0" xfId="57" applyNumberFormat="1" applyFont="1" applyFill="1" applyAlignment="1">
      <alignment vertical="center"/>
    </xf>
    <xf numFmtId="0" fontId="22" fillId="0" borderId="0" xfId="57" applyFont="1" applyFill="1" applyAlignment="1">
      <alignment horizontal="left"/>
    </xf>
    <xf numFmtId="0" fontId="22" fillId="0" borderId="0" xfId="57" applyNumberFormat="1" applyFont="1" applyFill="1" applyAlignment="1">
      <alignment horizontal="left"/>
    </xf>
    <xf numFmtId="0" fontId="22" fillId="0" borderId="0" xfId="29" applyNumberFormat="1" applyFont="1" applyFill="1" applyBorder="1" applyAlignment="1" applyProtection="1">
      <alignment horizontal="left" vertical="center"/>
    </xf>
    <xf numFmtId="0" fontId="22" fillId="0" borderId="0" xfId="44" applyNumberFormat="1" applyFont="1" applyFill="1" applyBorder="1" applyAlignment="1" applyProtection="1">
      <alignment horizontal="left" vertical="center"/>
    </xf>
    <xf numFmtId="0" fontId="22" fillId="0" borderId="0" xfId="57" applyFont="1" applyFill="1" applyAlignment="1">
      <alignment horizontal="left" vertical="center"/>
    </xf>
    <xf numFmtId="0" fontId="22" fillId="0" borderId="0" xfId="57" applyNumberFormat="1" applyFont="1" applyFill="1" applyAlignment="1">
      <alignment horizontal="left" vertical="center"/>
    </xf>
    <xf numFmtId="0" fontId="22" fillId="0" borderId="0" xfId="73" applyNumberFormat="1" applyFont="1" applyFill="1" applyAlignment="1">
      <alignment vertical="center"/>
    </xf>
    <xf numFmtId="165" fontId="22" fillId="0" borderId="0" xfId="73" applyFont="1" applyFill="1" applyAlignment="1">
      <alignment vertical="center"/>
    </xf>
    <xf numFmtId="0" fontId="22" fillId="0" borderId="0" xfId="59" applyFont="1" applyFill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1" xfId="58" applyNumberFormat="1" applyFont="1" applyFill="1" applyBorder="1" applyAlignment="1">
      <alignment horizontal="right" vertical="top" wrapText="1"/>
    </xf>
    <xf numFmtId="0" fontId="22" fillId="0" borderId="0" xfId="51" applyFont="1" applyFill="1" applyAlignment="1">
      <alignment vertical="center"/>
    </xf>
    <xf numFmtId="0" fontId="21" fillId="0" borderId="0" xfId="64" applyNumberFormat="1" applyFont="1" applyFill="1" applyBorder="1" applyAlignment="1" applyProtection="1">
      <alignment horizontal="center"/>
    </xf>
    <xf numFmtId="43" fontId="21" fillId="0" borderId="11" xfId="28" applyFont="1" applyFill="1" applyBorder="1" applyAlignment="1" applyProtection="1">
      <alignment horizontal="right" wrapText="1"/>
    </xf>
    <xf numFmtId="0" fontId="21" fillId="0" borderId="0" xfId="64" applyFont="1" applyFill="1" applyBorder="1" applyAlignment="1" applyProtection="1">
      <alignment horizontal="left" vertical="top" wrapText="1"/>
    </xf>
    <xf numFmtId="0" fontId="22" fillId="0" borderId="0" xfId="64" applyNumberFormat="1" applyFont="1" applyFill="1" applyBorder="1" applyAlignment="1" applyProtection="1">
      <alignment horizontal="left"/>
    </xf>
    <xf numFmtId="180" fontId="22" fillId="0" borderId="0" xfId="64" applyNumberFormat="1" applyFont="1" applyFill="1" applyBorder="1" applyAlignment="1" applyProtection="1">
      <alignment horizontal="right"/>
    </xf>
    <xf numFmtId="180" fontId="22" fillId="0" borderId="0" xfId="64" applyNumberFormat="1" applyFont="1" applyFill="1" applyBorder="1" applyAlignment="1" applyProtection="1">
      <alignment horizontal="left"/>
    </xf>
    <xf numFmtId="0" fontId="22" fillId="0" borderId="0" xfId="64" applyNumberFormat="1" applyFont="1" applyFill="1" applyBorder="1" applyAlignment="1" applyProtection="1">
      <alignment horizontal="center"/>
    </xf>
    <xf numFmtId="1" fontId="21" fillId="0" borderId="0" xfId="64" applyNumberFormat="1" applyFont="1" applyFill="1" applyBorder="1" applyAlignment="1" applyProtection="1">
      <alignment horizontal="right" vertical="top" wrapText="1"/>
    </xf>
    <xf numFmtId="0" fontId="22" fillId="0" borderId="0" xfId="64" applyNumberFormat="1" applyFont="1" applyFill="1" applyBorder="1" applyAlignment="1" applyProtection="1">
      <alignment horizontal="right"/>
    </xf>
    <xf numFmtId="171" fontId="21" fillId="0" borderId="0" xfId="64" applyNumberFormat="1" applyFont="1" applyFill="1" applyBorder="1" applyAlignment="1" applyProtection="1">
      <alignment horizontal="right" vertical="top" wrapText="1"/>
    </xf>
    <xf numFmtId="170" fontId="22" fillId="0" borderId="0" xfId="64" applyNumberFormat="1" applyFont="1" applyFill="1" applyBorder="1" applyAlignment="1" applyProtection="1">
      <alignment horizontal="right" vertical="top" wrapText="1"/>
    </xf>
    <xf numFmtId="0" fontId="22" fillId="0" borderId="0" xfId="64" applyNumberFormat="1" applyFont="1" applyFill="1" applyBorder="1" applyAlignment="1" applyProtection="1">
      <alignment horizontal="right" wrapText="1"/>
    </xf>
    <xf numFmtId="1" fontId="22" fillId="0" borderId="0" xfId="64" applyNumberFormat="1" applyFont="1" applyFill="1" applyBorder="1" applyAlignment="1" applyProtection="1">
      <alignment horizontal="right" vertical="top" wrapText="1"/>
    </xf>
    <xf numFmtId="0" fontId="21" fillId="0" borderId="0" xfId="64" applyFont="1" applyFill="1" applyBorder="1" applyAlignment="1" applyProtection="1">
      <alignment horizontal="right" vertical="top" wrapText="1"/>
    </xf>
    <xf numFmtId="172" fontId="21" fillId="0" borderId="0" xfId="64" applyNumberFormat="1" applyFont="1" applyFill="1" applyBorder="1" applyAlignment="1" applyProtection="1">
      <alignment horizontal="right" vertical="top" wrapText="1"/>
    </xf>
    <xf numFmtId="43" fontId="22" fillId="0" borderId="0" xfId="29" applyNumberFormat="1" applyFont="1" applyFill="1" applyBorder="1" applyAlignment="1" applyProtection="1">
      <alignment horizontal="right" wrapText="1"/>
    </xf>
    <xf numFmtId="0" fontId="22" fillId="27" borderId="0" xfId="64" applyFont="1" applyFill="1" applyBorder="1" applyAlignment="1" applyProtection="1">
      <alignment horizontal="left" vertical="top" wrapText="1"/>
    </xf>
    <xf numFmtId="166" fontId="22" fillId="27" borderId="0" xfId="64" applyNumberFormat="1" applyFont="1" applyFill="1" applyBorder="1" applyAlignment="1" applyProtection="1">
      <alignment horizontal="right" vertical="top" wrapText="1"/>
    </xf>
    <xf numFmtId="43" fontId="22" fillId="27" borderId="0" xfId="28" applyFont="1" applyFill="1" applyBorder="1" applyAlignment="1" applyProtection="1">
      <alignment horizontal="right" wrapText="1"/>
    </xf>
    <xf numFmtId="0" fontId="22" fillId="24" borderId="0" xfId="64" applyFont="1" applyFill="1" applyBorder="1" applyAlignment="1" applyProtection="1"/>
    <xf numFmtId="0" fontId="22" fillId="24" borderId="0" xfId="64" applyFont="1" applyFill="1" applyProtection="1"/>
    <xf numFmtId="49" fontId="22" fillId="27" borderId="0" xfId="44" applyNumberFormat="1" applyFont="1" applyFill="1" applyBorder="1" applyAlignment="1">
      <alignment vertical="top"/>
    </xf>
    <xf numFmtId="43" fontId="22" fillId="27" borderId="10" xfId="28" applyFont="1" applyFill="1" applyBorder="1" applyAlignment="1" applyProtection="1">
      <alignment horizontal="right" wrapText="1"/>
    </xf>
    <xf numFmtId="0" fontId="22" fillId="27" borderId="0" xfId="64" applyFont="1" applyFill="1" applyBorder="1" applyAlignment="1" applyProtection="1"/>
    <xf numFmtId="0" fontId="22" fillId="27" borderId="11" xfId="64" applyFont="1" applyFill="1" applyBorder="1" applyAlignment="1" applyProtection="1">
      <alignment horizontal="left" vertical="top" wrapText="1"/>
    </xf>
    <xf numFmtId="172" fontId="21" fillId="27" borderId="11" xfId="64" applyNumberFormat="1" applyFont="1" applyFill="1" applyBorder="1" applyAlignment="1" applyProtection="1">
      <alignment horizontal="right" vertical="top" wrapText="1"/>
    </xf>
    <xf numFmtId="0" fontId="21" fillId="27" borderId="11" xfId="64" applyFont="1" applyFill="1" applyBorder="1" applyAlignment="1" applyProtection="1">
      <alignment horizontal="left" vertical="top" wrapText="1"/>
    </xf>
    <xf numFmtId="0" fontId="22" fillId="27" borderId="11" xfId="29" applyNumberFormat="1" applyFont="1" applyFill="1" applyBorder="1" applyAlignment="1" applyProtection="1">
      <alignment horizontal="right" wrapText="1"/>
    </xf>
    <xf numFmtId="43" fontId="22" fillId="27" borderId="11" xfId="28" applyFont="1" applyFill="1" applyBorder="1" applyAlignment="1" applyProtection="1">
      <alignment horizontal="right" wrapText="1"/>
    </xf>
    <xf numFmtId="172" fontId="21" fillId="27" borderId="0" xfId="64" applyNumberFormat="1" applyFont="1" applyFill="1" applyBorder="1" applyAlignment="1" applyProtection="1">
      <alignment horizontal="right" vertical="top" wrapText="1"/>
    </xf>
    <xf numFmtId="0" fontId="21" fillId="27" borderId="0" xfId="64" applyFont="1" applyFill="1" applyBorder="1" applyAlignment="1" applyProtection="1">
      <alignment horizontal="left" vertical="top" wrapText="1"/>
    </xf>
    <xf numFmtId="0" fontId="22" fillId="27" borderId="0" xfId="29" applyNumberFormat="1" applyFont="1" applyFill="1" applyBorder="1" applyAlignment="1" applyProtection="1">
      <alignment horizontal="right"/>
    </xf>
    <xf numFmtId="43" fontId="22" fillId="27" borderId="0" xfId="28" applyFont="1" applyFill="1" applyBorder="1" applyAlignment="1" applyProtection="1">
      <alignment horizontal="right"/>
    </xf>
    <xf numFmtId="0" fontId="22" fillId="27" borderId="0" xfId="64" applyNumberFormat="1" applyFont="1" applyFill="1" applyBorder="1" applyAlignment="1" applyProtection="1">
      <alignment horizontal="right"/>
    </xf>
    <xf numFmtId="0" fontId="22" fillId="27" borderId="0" xfId="53" applyFont="1" applyFill="1" applyBorder="1" applyAlignment="1" applyProtection="1">
      <alignment horizontal="left" vertical="justify" wrapText="1"/>
    </xf>
    <xf numFmtId="43" fontId="22" fillId="27" borderId="0" xfId="29" applyNumberFormat="1" applyFont="1" applyFill="1" applyBorder="1" applyAlignment="1" applyProtection="1">
      <alignment horizontal="right" wrapText="1"/>
    </xf>
    <xf numFmtId="49" fontId="22" fillId="0" borderId="0" xfId="44" applyNumberFormat="1" applyFont="1" applyFill="1" applyBorder="1" applyAlignment="1">
      <alignment horizontal="right" vertical="top"/>
    </xf>
    <xf numFmtId="0" fontId="22" fillId="0" borderId="0" xfId="53" applyFont="1" applyFill="1" applyBorder="1" applyAlignment="1" applyProtection="1">
      <alignment horizontal="left" vertical="justify"/>
    </xf>
    <xf numFmtId="168" fontId="22" fillId="27" borderId="0" xfId="64" applyNumberFormat="1" applyFont="1" applyFill="1" applyBorder="1" applyAlignment="1" applyProtection="1">
      <alignment horizontal="right" vertical="top" wrapText="1"/>
    </xf>
    <xf numFmtId="0" fontId="22" fillId="24" borderId="0" xfId="53" applyFont="1" applyFill="1" applyBorder="1" applyAlignment="1" applyProtection="1">
      <alignment horizontal="left" vertical="justify"/>
    </xf>
    <xf numFmtId="49" fontId="22" fillId="27" borderId="0" xfId="44" applyNumberFormat="1" applyFont="1" applyFill="1" applyBorder="1" applyAlignment="1">
      <alignment vertical="top" wrapText="1"/>
    </xf>
    <xf numFmtId="0" fontId="22" fillId="0" borderId="0" xfId="53" applyFont="1" applyFill="1" applyBorder="1" applyAlignment="1" applyProtection="1">
      <alignment horizontal="left" vertical="justify" wrapText="1"/>
    </xf>
    <xf numFmtId="0" fontId="22" fillId="0" borderId="0" xfId="64" applyFont="1" applyFill="1" applyAlignment="1" applyProtection="1">
      <alignment wrapText="1"/>
    </xf>
    <xf numFmtId="0" fontId="22" fillId="0" borderId="0" xfId="64" applyFont="1" applyFill="1" applyBorder="1" applyAlignment="1" applyProtection="1">
      <alignment wrapText="1"/>
    </xf>
    <xf numFmtId="0" fontId="22" fillId="0" borderId="10" xfId="64" applyFont="1" applyFill="1" applyBorder="1" applyAlignment="1" applyProtection="1">
      <alignment horizontal="left" vertical="top" wrapText="1"/>
    </xf>
    <xf numFmtId="0" fontId="22" fillId="0" borderId="10" xfId="64" applyFont="1" applyFill="1" applyBorder="1" applyAlignment="1" applyProtection="1">
      <alignment horizontal="right" vertical="top" wrapText="1"/>
    </xf>
    <xf numFmtId="0" fontId="21" fillId="0" borderId="10" xfId="64" applyFont="1" applyFill="1" applyBorder="1" applyAlignment="1" applyProtection="1">
      <alignment horizontal="left" vertical="top" wrapText="1"/>
    </xf>
    <xf numFmtId="0" fontId="22" fillId="0" borderId="11" xfId="64" applyFont="1" applyFill="1" applyBorder="1" applyAlignment="1" applyProtection="1">
      <alignment horizontal="left" vertical="top" wrapText="1"/>
    </xf>
    <xf numFmtId="0" fontId="22" fillId="0" borderId="11" xfId="64" applyFont="1" applyFill="1" applyBorder="1" applyAlignment="1" applyProtection="1">
      <alignment horizontal="right" vertical="top" wrapText="1"/>
    </xf>
    <xf numFmtId="0" fontId="21" fillId="0" borderId="11" xfId="64" applyFont="1" applyFill="1" applyBorder="1" applyAlignment="1" applyProtection="1">
      <alignment horizontal="left" vertical="top" wrapText="1"/>
    </xf>
    <xf numFmtId="0" fontId="22" fillId="0" borderId="10" xfId="64" applyNumberFormat="1" applyFont="1" applyFill="1" applyBorder="1" applyAlignment="1" applyProtection="1">
      <alignment horizontal="right"/>
    </xf>
    <xf numFmtId="0" fontId="22" fillId="0" borderId="12" xfId="64" applyFont="1" applyFill="1" applyBorder="1" applyAlignment="1" applyProtection="1">
      <alignment vertical="top" wrapText="1"/>
    </xf>
    <xf numFmtId="0" fontId="62" fillId="27" borderId="0" xfId="70" applyNumberFormat="1" applyFont="1" applyFill="1" applyAlignment="1" applyProtection="1">
      <alignment horizontal="left" vertical="top" wrapText="1"/>
    </xf>
    <xf numFmtId="0" fontId="22" fillId="0" borderId="0" xfId="64" applyFont="1" applyFill="1" applyAlignment="1" applyProtection="1">
      <alignment horizontal="left" vertical="top" wrapText="1"/>
    </xf>
    <xf numFmtId="0" fontId="22" fillId="0" borderId="0" xfId="64" applyFont="1" applyFill="1" applyAlignment="1" applyProtection="1">
      <alignment horizontal="right" vertical="top" wrapText="1"/>
    </xf>
    <xf numFmtId="0" fontId="22" fillId="0" borderId="0" xfId="64" applyFont="1" applyFill="1" applyAlignment="1" applyProtection="1">
      <alignment horizontal="left"/>
    </xf>
    <xf numFmtId="0" fontId="22" fillId="0" borderId="0" xfId="64" applyNumberFormat="1" applyFont="1" applyFill="1" applyProtection="1"/>
    <xf numFmtId="0" fontId="21" fillId="0" borderId="0" xfId="0" applyNumberFormat="1" applyFont="1" applyFill="1" applyBorder="1" applyProtection="1"/>
    <xf numFmtId="0" fontId="21" fillId="0" borderId="0" xfId="0" applyNumberFormat="1" applyFont="1" applyFill="1" applyBorder="1" applyAlignment="1" applyProtection="1">
      <alignment horizontal="center"/>
    </xf>
    <xf numFmtId="0" fontId="22" fillId="0" borderId="0" xfId="71" applyNumberFormat="1" applyFont="1" applyFill="1" applyBorder="1" applyAlignment="1" applyProtection="1">
      <alignment horizontal="center" vertical="top"/>
    </xf>
    <xf numFmtId="0" fontId="22" fillId="0" borderId="0" xfId="58" applyFont="1" applyFill="1" applyBorder="1" applyAlignment="1">
      <alignment horizontal="center" vertical="top"/>
    </xf>
    <xf numFmtId="0" fontId="22" fillId="0" borderId="0" xfId="62" applyFont="1" applyFill="1" applyAlignment="1">
      <alignment horizontal="center" vertical="top"/>
    </xf>
    <xf numFmtId="43" fontId="21" fillId="0" borderId="10" xfId="28" applyFont="1" applyFill="1" applyBorder="1" applyAlignment="1"/>
    <xf numFmtId="0" fontId="22" fillId="0" borderId="0" xfId="63" applyFont="1" applyFill="1" applyBorder="1" applyAlignment="1">
      <alignment horizontal="center" vertical="top" wrapText="1"/>
    </xf>
    <xf numFmtId="43" fontId="21" fillId="0" borderId="21" xfId="28" applyFont="1" applyFill="1" applyBorder="1" applyAlignment="1"/>
    <xf numFmtId="0" fontId="22" fillId="0" borderId="0" xfId="44" applyFont="1" applyFill="1" applyBorder="1" applyAlignment="1">
      <alignment horizontal="center" vertical="top" wrapText="1"/>
    </xf>
    <xf numFmtId="0" fontId="22" fillId="0" borderId="0" xfId="44" applyFont="1" applyFill="1" applyBorder="1" applyAlignment="1">
      <alignment horizontal="center" vertical="center" wrapText="1"/>
    </xf>
    <xf numFmtId="0" fontId="22" fillId="0" borderId="0" xfId="50" applyFont="1" applyFill="1" applyBorder="1" applyAlignment="1">
      <alignment horizontal="center" vertical="top" wrapText="1"/>
    </xf>
    <xf numFmtId="0" fontId="21" fillId="0" borderId="11" xfId="50" applyFont="1" applyFill="1" applyBorder="1"/>
    <xf numFmtId="0" fontId="22" fillId="0" borderId="0" xfId="0" applyFont="1" applyAlignment="1">
      <alignment horizontal="center" vertical="center"/>
    </xf>
    <xf numFmtId="0" fontId="22" fillId="0" borderId="0" xfId="44" applyFont="1" applyFill="1" applyBorder="1" applyAlignment="1">
      <alignment horizontal="left" vertical="top"/>
    </xf>
    <xf numFmtId="0" fontId="22" fillId="0" borderId="0" xfId="44" applyFont="1" applyFill="1" applyBorder="1" applyAlignment="1">
      <alignment vertical="center"/>
    </xf>
    <xf numFmtId="0" fontId="22" fillId="0" borderId="0" xfId="44" applyFont="1" applyFill="1" applyBorder="1" applyAlignment="1">
      <alignment horizontal="center"/>
    </xf>
    <xf numFmtId="0" fontId="22" fillId="0" borderId="0" xfId="46" applyFont="1" applyFill="1" applyAlignment="1">
      <alignment horizontal="center" vertical="top"/>
    </xf>
    <xf numFmtId="0" fontId="22" fillId="0" borderId="12" xfId="58" applyFont="1" applyFill="1" applyBorder="1" applyAlignment="1">
      <alignment vertical="top" wrapText="1"/>
    </xf>
    <xf numFmtId="0" fontId="22" fillId="0" borderId="0" xfId="58" applyFont="1" applyFill="1" applyBorder="1" applyAlignment="1">
      <alignment horizontal="center" vertical="top" wrapText="1"/>
    </xf>
    <xf numFmtId="0" fontId="21" fillId="0" borderId="13" xfId="0" applyFont="1" applyFill="1" applyBorder="1" applyAlignment="1"/>
    <xf numFmtId="0" fontId="22" fillId="27" borderId="0" xfId="0" applyFont="1" applyFill="1" applyBorder="1" applyAlignment="1">
      <alignment horizontal="right" vertical="top"/>
    </xf>
    <xf numFmtId="0" fontId="22" fillId="0" borderId="0" xfId="29" applyNumberFormat="1" applyFont="1" applyFill="1" applyBorder="1" applyAlignment="1" applyProtection="1">
      <alignment wrapText="1"/>
    </xf>
    <xf numFmtId="0" fontId="22" fillId="0" borderId="11" xfId="29" applyNumberFormat="1" applyFont="1" applyFill="1" applyBorder="1" applyAlignment="1" applyProtection="1">
      <alignment wrapText="1"/>
    </xf>
    <xf numFmtId="0" fontId="22" fillId="0" borderId="0" xfId="61" applyFont="1" applyFill="1" applyAlignment="1"/>
    <xf numFmtId="175" fontId="21" fillId="0" borderId="0" xfId="58" applyNumberFormat="1" applyFont="1" applyFill="1" applyBorder="1" applyAlignment="1">
      <alignment vertical="center" wrapText="1"/>
    </xf>
    <xf numFmtId="0" fontId="21" fillId="0" borderId="0" xfId="58" applyFont="1" applyFill="1" applyBorder="1" applyAlignment="1" applyProtection="1">
      <alignment vertical="center" wrapText="1"/>
    </xf>
    <xf numFmtId="0" fontId="22" fillId="0" borderId="0" xfId="44" quotePrefix="1" applyFont="1" applyFill="1" applyBorder="1" applyAlignment="1">
      <alignment horizontal="center" vertical="top" wrapText="1"/>
    </xf>
    <xf numFmtId="0" fontId="22" fillId="0" borderId="0" xfId="0" quotePrefix="1" applyFont="1" applyAlignment="1">
      <alignment horizontal="center" vertical="top"/>
    </xf>
    <xf numFmtId="0" fontId="22" fillId="0" borderId="0" xfId="44" quotePrefix="1" applyFont="1" applyFill="1" applyBorder="1" applyAlignment="1">
      <alignment horizontal="center"/>
    </xf>
    <xf numFmtId="0" fontId="66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2" fillId="0" borderId="0" xfId="51" quotePrefix="1" applyFont="1" applyFill="1" applyAlignment="1">
      <alignment horizontal="center" vertical="top" wrapText="1"/>
    </xf>
    <xf numFmtId="0" fontId="22" fillId="0" borderId="0" xfId="70" applyNumberFormat="1" applyFont="1" applyFill="1" applyAlignment="1" applyProtection="1">
      <alignment horizontal="center" vertical="top"/>
    </xf>
    <xf numFmtId="0" fontId="22" fillId="0" borderId="0" xfId="53" applyFont="1" applyFill="1" applyBorder="1" applyAlignment="1" applyProtection="1">
      <alignment horizontal="center" vertical="top"/>
    </xf>
    <xf numFmtId="0" fontId="50" fillId="27" borderId="10" xfId="0" applyFont="1" applyFill="1" applyBorder="1" applyAlignment="1" applyProtection="1">
      <alignment horizontal="left" vertical="center" wrapText="1"/>
    </xf>
    <xf numFmtId="0" fontId="50" fillId="27" borderId="16" xfId="0" applyFont="1" applyFill="1" applyBorder="1" applyAlignment="1" applyProtection="1">
      <alignment horizontal="left" vertical="center" wrapText="1"/>
    </xf>
    <xf numFmtId="0" fontId="50" fillId="27" borderId="49" xfId="0" applyFont="1" applyFill="1" applyBorder="1" applyAlignment="1" applyProtection="1">
      <alignment horizontal="left" vertical="center" wrapText="1"/>
    </xf>
    <xf numFmtId="0" fontId="50" fillId="27" borderId="50" xfId="0" applyFont="1" applyFill="1" applyBorder="1" applyAlignment="1" applyProtection="1">
      <alignment horizontal="left" vertical="center" wrapText="1"/>
    </xf>
    <xf numFmtId="0" fontId="22" fillId="27" borderId="16" xfId="0" applyFont="1" applyFill="1" applyBorder="1" applyAlignment="1" applyProtection="1">
      <alignment horizontal="left" vertical="center" wrapText="1"/>
    </xf>
    <xf numFmtId="0" fontId="50" fillId="27" borderId="16" xfId="0" applyFont="1" applyFill="1" applyBorder="1" applyAlignment="1" applyProtection="1">
      <alignment vertical="center" wrapText="1"/>
    </xf>
    <xf numFmtId="0" fontId="22" fillId="27" borderId="14" xfId="0" applyFont="1" applyFill="1" applyBorder="1" applyAlignment="1" applyProtection="1">
      <alignment horizontal="center" vertical="center"/>
    </xf>
    <xf numFmtId="0" fontId="50" fillId="27" borderId="43" xfId="28" applyNumberFormat="1" applyFont="1" applyFill="1" applyBorder="1" applyAlignment="1" applyProtection="1">
      <alignment horizontal="right" vertical="center" wrapText="1"/>
    </xf>
    <xf numFmtId="0" fontId="50" fillId="0" borderId="47" xfId="0" applyFont="1" applyFill="1" applyBorder="1" applyAlignment="1">
      <alignment horizontal="center" wrapText="1"/>
    </xf>
    <xf numFmtId="0" fontId="50" fillId="27" borderId="54" xfId="28" applyNumberFormat="1" applyFont="1" applyFill="1" applyBorder="1" applyAlignment="1" applyProtection="1">
      <alignment horizontal="right" vertical="center" wrapText="1"/>
    </xf>
    <xf numFmtId="0" fontId="50" fillId="27" borderId="28" xfId="28" applyNumberFormat="1" applyFont="1" applyFill="1" applyBorder="1" applyAlignment="1" applyProtection="1">
      <alignment horizontal="right" vertical="center" wrapText="1"/>
    </xf>
    <xf numFmtId="43" fontId="50" fillId="27" borderId="43" xfId="28" applyFont="1" applyFill="1" applyBorder="1" applyAlignment="1" applyProtection="1">
      <alignment horizontal="right" vertical="center" wrapText="1"/>
    </xf>
    <xf numFmtId="0" fontId="28" fillId="0" borderId="0" xfId="0" applyFont="1" applyFill="1" applyBorder="1" applyAlignment="1" applyProtection="1">
      <alignment horizontal="left" wrapText="1"/>
    </xf>
    <xf numFmtId="0" fontId="50" fillId="0" borderId="14" xfId="0" applyFont="1" applyFill="1" applyBorder="1" applyAlignment="1" applyProtection="1">
      <alignment horizontal="left" vertical="center" wrapText="1"/>
    </xf>
    <xf numFmtId="0" fontId="50" fillId="0" borderId="14" xfId="0" applyFont="1" applyBorder="1" applyAlignment="1" applyProtection="1">
      <alignment horizontal="left" vertical="center" wrapText="1"/>
    </xf>
    <xf numFmtId="0" fontId="28" fillId="27" borderId="43" xfId="0" applyFont="1" applyFill="1" applyBorder="1" applyAlignment="1">
      <alignment horizontal="center" vertical="center" wrapText="1"/>
    </xf>
    <xf numFmtId="0" fontId="28" fillId="27" borderId="44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top"/>
    </xf>
    <xf numFmtId="0" fontId="51" fillId="27" borderId="14" xfId="28" applyNumberFormat="1" applyFont="1" applyFill="1" applyBorder="1" applyAlignment="1">
      <alignment horizontal="right" vertical="center" wrapText="1"/>
    </xf>
    <xf numFmtId="43" fontId="51" fillId="27" borderId="14" xfId="28" applyFont="1" applyFill="1" applyBorder="1" applyAlignment="1">
      <alignment horizontal="right" vertical="center" wrapText="1"/>
    </xf>
    <xf numFmtId="0" fontId="22" fillId="27" borderId="55" xfId="0" applyFont="1" applyFill="1" applyBorder="1" applyAlignment="1" applyProtection="1">
      <alignment horizontal="center" vertical="center" wrapText="1"/>
    </xf>
    <xf numFmtId="0" fontId="22" fillId="27" borderId="16" xfId="0" applyFont="1" applyFill="1" applyBorder="1" applyAlignment="1" applyProtection="1">
      <alignment horizontal="center" vertical="center"/>
    </xf>
    <xf numFmtId="0" fontId="22" fillId="27" borderId="50" xfId="0" applyFont="1" applyFill="1" applyBorder="1" applyAlignment="1" applyProtection="1">
      <alignment horizontal="center" vertical="center"/>
    </xf>
    <xf numFmtId="0" fontId="22" fillId="27" borderId="16" xfId="0" applyFont="1" applyFill="1" applyBorder="1" applyAlignment="1" applyProtection="1">
      <alignment horizontal="center" vertical="center" wrapText="1"/>
    </xf>
    <xf numFmtId="0" fontId="22" fillId="27" borderId="26" xfId="48" applyFont="1" applyFill="1" applyBorder="1" applyAlignment="1">
      <alignment horizontal="center" vertical="center"/>
    </xf>
    <xf numFmtId="0" fontId="22" fillId="27" borderId="28" xfId="48" applyFont="1" applyFill="1" applyBorder="1" applyAlignment="1">
      <alignment horizontal="center" vertical="center"/>
    </xf>
    <xf numFmtId="0" fontId="22" fillId="27" borderId="16" xfId="0" quotePrefix="1" applyFont="1" applyFill="1" applyBorder="1" applyAlignment="1" applyProtection="1">
      <alignment horizontal="center" vertical="center"/>
    </xf>
    <xf numFmtId="0" fontId="22" fillId="27" borderId="39" xfId="0" applyFont="1" applyFill="1" applyBorder="1" applyAlignment="1" applyProtection="1">
      <alignment horizontal="center" vertical="center"/>
    </xf>
    <xf numFmtId="0" fontId="22" fillId="27" borderId="45" xfId="48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2" fillId="0" borderId="24" xfId="48" applyFont="1" applyFill="1" applyBorder="1" applyAlignment="1">
      <alignment horizontal="center" vertical="center"/>
    </xf>
    <xf numFmtId="0" fontId="22" fillId="0" borderId="31" xfId="48" applyFont="1" applyFill="1" applyBorder="1" applyAlignment="1">
      <alignment horizontal="center" vertical="center"/>
    </xf>
    <xf numFmtId="0" fontId="21" fillId="0" borderId="39" xfId="48" applyFont="1" applyFill="1" applyBorder="1" applyAlignment="1" applyProtection="1">
      <alignment horizontal="center" vertical="center" wrapText="1"/>
    </xf>
    <xf numFmtId="0" fontId="22" fillId="0" borderId="56" xfId="48" applyFont="1" applyFill="1" applyBorder="1" applyAlignment="1" applyProtection="1">
      <alignment horizontal="center"/>
    </xf>
    <xf numFmtId="0" fontId="21" fillId="0" borderId="42" xfId="48" applyFont="1" applyFill="1" applyBorder="1" applyAlignment="1">
      <alignment horizontal="center" vertical="center" wrapText="1"/>
    </xf>
    <xf numFmtId="0" fontId="22" fillId="0" borderId="24" xfId="48" applyFont="1" applyFill="1" applyBorder="1" applyAlignment="1">
      <alignment horizontal="center"/>
    </xf>
    <xf numFmtId="0" fontId="50" fillId="27" borderId="16" xfId="0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center"/>
    </xf>
    <xf numFmtId="0" fontId="22" fillId="0" borderId="0" xfId="46" applyFont="1" applyFill="1" applyAlignment="1">
      <alignment horizontal="left" vertical="top"/>
    </xf>
    <xf numFmtId="0" fontId="22" fillId="0" borderId="0" xfId="44" applyFont="1" applyFill="1" applyBorder="1" applyAlignment="1" applyProtection="1">
      <alignment horizontal="left" vertical="top" wrapText="1"/>
    </xf>
    <xf numFmtId="0" fontId="22" fillId="0" borderId="0" xfId="46" quotePrefix="1" applyFont="1" applyFill="1" applyAlignment="1">
      <alignment horizontal="right" vertical="top"/>
    </xf>
    <xf numFmtId="182" fontId="22" fillId="0" borderId="0" xfId="44" applyNumberFormat="1" applyFont="1" applyFill="1" applyBorder="1" applyAlignment="1">
      <alignment vertical="top" wrapText="1"/>
    </xf>
    <xf numFmtId="0" fontId="21" fillId="0" borderId="0" xfId="44" applyFont="1" applyFill="1" applyAlignment="1">
      <alignment horizontal="right" vertical="center" wrapText="1"/>
    </xf>
    <xf numFmtId="0" fontId="21" fillId="0" borderId="0" xfId="44" applyFont="1" applyFill="1" applyAlignment="1" applyProtection="1">
      <alignment horizontal="left" vertical="center" wrapText="1"/>
    </xf>
    <xf numFmtId="170" fontId="22" fillId="0" borderId="0" xfId="44" applyNumberFormat="1" applyFont="1" applyFill="1" applyAlignment="1">
      <alignment horizontal="right" vertical="center" wrapText="1"/>
    </xf>
    <xf numFmtId="0" fontId="22" fillId="0" borderId="0" xfId="44" applyFont="1" applyFill="1" applyAlignment="1" applyProtection="1">
      <alignment horizontal="left" vertical="center" wrapText="1"/>
    </xf>
    <xf numFmtId="0" fontId="22" fillId="0" borderId="11" xfId="44" applyNumberFormat="1" applyFont="1" applyFill="1" applyBorder="1" applyAlignment="1">
      <alignment horizontal="right"/>
    </xf>
    <xf numFmtId="0" fontId="22" fillId="0" borderId="0" xfId="44" quotePrefix="1" applyFont="1" applyFill="1" applyAlignment="1">
      <alignment horizontal="right" vertical="center" wrapText="1"/>
    </xf>
    <xf numFmtId="0" fontId="22" fillId="0" borderId="0" xfId="44" applyFont="1" applyFill="1" applyAlignment="1">
      <alignment horizontal="right" vertical="center" wrapText="1"/>
    </xf>
    <xf numFmtId="0" fontId="21" fillId="0" borderId="11" xfId="44" applyFont="1" applyFill="1" applyBorder="1" applyAlignment="1">
      <alignment horizontal="right" vertical="center" wrapText="1"/>
    </xf>
    <xf numFmtId="0" fontId="21" fillId="0" borderId="0" xfId="44" applyFont="1" applyFill="1" applyAlignment="1" applyProtection="1">
      <alignment horizontal="left" vertical="center"/>
    </xf>
    <xf numFmtId="0" fontId="22" fillId="0" borderId="0" xfId="44" applyFont="1" applyFill="1" applyAlignment="1" applyProtection="1">
      <alignment horizontal="left" vertical="center"/>
    </xf>
    <xf numFmtId="0" fontId="21" fillId="0" borderId="11" xfId="44" applyFont="1" applyFill="1" applyBorder="1" applyAlignment="1" applyProtection="1">
      <alignment horizontal="left" vertical="center"/>
    </xf>
    <xf numFmtId="49" fontId="58" fillId="0" borderId="0" xfId="44" applyNumberFormat="1" applyFont="1" applyFill="1" applyBorder="1" applyAlignment="1">
      <alignment vertical="top"/>
    </xf>
    <xf numFmtId="49" fontId="58" fillId="0" borderId="0" xfId="44" applyNumberFormat="1" applyFont="1" applyFill="1" applyBorder="1" applyAlignment="1">
      <alignment horizontal="left" vertical="top"/>
    </xf>
    <xf numFmtId="0" fontId="58" fillId="0" borderId="0" xfId="64" applyFont="1" applyFill="1" applyBorder="1" applyAlignment="1" applyProtection="1"/>
    <xf numFmtId="0" fontId="58" fillId="0" borderId="0" xfId="64" applyFont="1" applyFill="1" applyBorder="1" applyAlignment="1" applyProtection="1">
      <alignment horizontal="left" vertical="top"/>
    </xf>
    <xf numFmtId="49" fontId="63" fillId="24" borderId="0" xfId="0" applyNumberFormat="1" applyFont="1" applyFill="1" applyBorder="1" applyAlignment="1">
      <alignment horizontal="center" vertical="top" wrapText="1"/>
    </xf>
    <xf numFmtId="0" fontId="58" fillId="0" borderId="0" xfId="56" applyFont="1" applyFill="1" applyBorder="1" applyAlignment="1" applyProtection="1">
      <alignment horizontal="left" vertical="top"/>
    </xf>
    <xf numFmtId="0" fontId="58" fillId="0" borderId="0" xfId="58" applyFont="1" applyFill="1" applyAlignment="1"/>
    <xf numFmtId="0" fontId="58" fillId="0" borderId="0" xfId="58" applyFont="1" applyFill="1" applyBorder="1" applyAlignment="1"/>
    <xf numFmtId="0" fontId="22" fillId="0" borderId="0" xfId="44" applyFont="1" applyFill="1" applyBorder="1" applyAlignment="1">
      <alignment horizontal="left" vertical="top" wrapText="1"/>
    </xf>
    <xf numFmtId="0" fontId="22" fillId="0" borderId="0" xfId="58" applyFont="1" applyFill="1" applyAlignment="1">
      <alignment horizontal="left" vertical="top" wrapText="1"/>
    </xf>
    <xf numFmtId="0" fontId="22" fillId="0" borderId="0" xfId="58" applyFont="1" applyFill="1" applyBorder="1" applyAlignment="1" applyProtection="1">
      <alignment horizontal="left" vertical="top" wrapText="1"/>
    </xf>
    <xf numFmtId="0" fontId="58" fillId="0" borderId="0" xfId="44" applyFont="1" applyFill="1" applyBorder="1"/>
    <xf numFmtId="0" fontId="58" fillId="0" borderId="0" xfId="0" applyFont="1" applyFill="1" applyBorder="1" applyAlignment="1">
      <alignment vertical="top"/>
    </xf>
    <xf numFmtId="0" fontId="58" fillId="0" borderId="0" xfId="71" applyFont="1" applyFill="1" applyBorder="1" applyAlignment="1" applyProtection="1">
      <alignment horizontal="left" vertical="top"/>
    </xf>
    <xf numFmtId="0" fontId="63" fillId="24" borderId="0" xfId="0" applyNumberFormat="1" applyFont="1" applyFill="1" applyBorder="1" applyAlignment="1">
      <alignment horizontal="center" vertical="top" wrapText="1"/>
    </xf>
    <xf numFmtId="0" fontId="68" fillId="24" borderId="0" xfId="0" applyFont="1" applyFill="1" applyBorder="1" applyAlignment="1">
      <alignment vertical="top" wrapText="1"/>
    </xf>
    <xf numFmtId="0" fontId="58" fillId="24" borderId="0" xfId="58" applyFont="1" applyFill="1" applyBorder="1" applyAlignment="1" applyProtection="1">
      <alignment horizontal="left" vertical="top"/>
    </xf>
    <xf numFmtId="0" fontId="58" fillId="24" borderId="0" xfId="58" applyFont="1" applyFill="1" applyBorder="1" applyAlignment="1">
      <alignment horizontal="left" vertical="top"/>
    </xf>
    <xf numFmtId="0" fontId="58" fillId="0" borderId="0" xfId="50" applyFont="1" applyFill="1" applyBorder="1"/>
    <xf numFmtId="49" fontId="69" fillId="24" borderId="0" xfId="0" applyNumberFormat="1" applyFont="1" applyFill="1" applyBorder="1" applyAlignment="1">
      <alignment horizontal="center" vertical="top" wrapText="1"/>
    </xf>
    <xf numFmtId="0" fontId="58" fillId="27" borderId="0" xfId="44" applyNumberFormat="1" applyFont="1" applyFill="1" applyBorder="1" applyAlignment="1" applyProtection="1">
      <alignment horizontal="left" vertical="top"/>
    </xf>
    <xf numFmtId="49" fontId="22" fillId="0" borderId="0" xfId="72" applyNumberFormat="1" applyFont="1" applyFill="1" applyBorder="1" applyAlignment="1">
      <alignment horizontal="right" vertical="top" wrapText="1"/>
    </xf>
    <xf numFmtId="0" fontId="58" fillId="0" borderId="0" xfId="58" applyFont="1" applyFill="1" applyBorder="1" applyAlignment="1" applyProtection="1">
      <alignment horizontal="left" vertical="top"/>
    </xf>
    <xf numFmtId="164" fontId="58" fillId="0" borderId="0" xfId="84" applyNumberFormat="1" applyFont="1" applyFill="1" applyBorder="1" applyAlignment="1" applyProtection="1">
      <alignment horizontal="right"/>
    </xf>
    <xf numFmtId="0" fontId="58" fillId="0" borderId="0" xfId="58" applyFont="1" applyFill="1" applyBorder="1" applyAlignment="1">
      <alignment horizontal="center"/>
    </xf>
    <xf numFmtId="164" fontId="58" fillId="0" borderId="0" xfId="28" applyNumberFormat="1" applyFont="1" applyFill="1" applyBorder="1" applyAlignment="1" applyProtection="1">
      <alignment horizontal="right"/>
    </xf>
    <xf numFmtId="49" fontId="58" fillId="0" borderId="0" xfId="58" applyNumberFormat="1" applyFont="1" applyFill="1" applyBorder="1" applyAlignment="1">
      <alignment horizontal="center"/>
    </xf>
    <xf numFmtId="0" fontId="58" fillId="0" borderId="0" xfId="58" applyNumberFormat="1" applyFont="1" applyFill="1" applyBorder="1" applyAlignment="1">
      <alignment horizontal="right"/>
    </xf>
    <xf numFmtId="0" fontId="58" fillId="0" borderId="0" xfId="58" applyNumberFormat="1" applyFont="1" applyFill="1" applyBorder="1" applyAlignment="1"/>
    <xf numFmtId="0" fontId="58" fillId="0" borderId="0" xfId="58" applyNumberFormat="1" applyFont="1" applyFill="1" applyBorder="1" applyAlignment="1">
      <alignment horizontal="center"/>
    </xf>
    <xf numFmtId="0" fontId="58" fillId="0" borderId="0" xfId="0" applyNumberFormat="1" applyFont="1" applyFill="1" applyBorder="1" applyAlignment="1"/>
    <xf numFmtId="0" fontId="58" fillId="25" borderId="0" xfId="58" applyFont="1" applyFill="1" applyBorder="1" applyAlignment="1"/>
    <xf numFmtId="164" fontId="58" fillId="25" borderId="0" xfId="84" applyNumberFormat="1" applyFont="1" applyFill="1" applyBorder="1" applyAlignment="1" applyProtection="1">
      <alignment horizontal="left"/>
    </xf>
    <xf numFmtId="164" fontId="58" fillId="0" borderId="0" xfId="84" applyNumberFormat="1" applyFont="1" applyFill="1" applyBorder="1" applyAlignment="1" applyProtection="1">
      <alignment horizontal="left"/>
    </xf>
    <xf numFmtId="164" fontId="58" fillId="0" borderId="0" xfId="84" applyNumberFormat="1" applyFont="1" applyFill="1" applyBorder="1" applyAlignment="1" applyProtection="1">
      <alignment horizontal="center"/>
    </xf>
    <xf numFmtId="164" fontId="58" fillId="0" borderId="0" xfId="28" applyNumberFormat="1" applyFont="1" applyFill="1" applyBorder="1" applyAlignment="1" applyProtection="1">
      <alignment horizontal="center"/>
    </xf>
    <xf numFmtId="0" fontId="58" fillId="24" borderId="0" xfId="0" applyFont="1" applyFill="1" applyBorder="1" applyAlignment="1">
      <alignment horizontal="left" vertical="top"/>
    </xf>
    <xf numFmtId="0" fontId="58" fillId="26" borderId="0" xfId="58" applyFont="1" applyFill="1" applyBorder="1" applyAlignment="1" applyProtection="1">
      <alignment horizontal="left" vertical="top"/>
    </xf>
    <xf numFmtId="0" fontId="58" fillId="26" borderId="0" xfId="0" applyFont="1" applyFill="1" applyBorder="1" applyAlignment="1">
      <alignment vertical="top"/>
    </xf>
    <xf numFmtId="0" fontId="68" fillId="24" borderId="0" xfId="0" applyFont="1" applyFill="1" applyBorder="1" applyAlignment="1">
      <alignment vertical="top"/>
    </xf>
    <xf numFmtId="0" fontId="58" fillId="24" borderId="0" xfId="0" applyNumberFormat="1" applyFont="1" applyFill="1" applyBorder="1" applyAlignment="1">
      <alignment horizontal="left" vertical="top"/>
    </xf>
    <xf numFmtId="0" fontId="58" fillId="0" borderId="0" xfId="54" applyFont="1" applyFill="1" applyBorder="1" applyAlignment="1" applyProtection="1">
      <alignment horizontal="left" vertical="top"/>
    </xf>
    <xf numFmtId="0" fontId="58" fillId="0" borderId="0" xfId="44" applyFont="1" applyFill="1" applyBorder="1" applyAlignment="1"/>
    <xf numFmtId="0" fontId="58" fillId="0" borderId="0" xfId="71" applyFont="1" applyFill="1" applyBorder="1" applyAlignment="1"/>
    <xf numFmtId="0" fontId="21" fillId="0" borderId="13" xfId="0" applyFont="1" applyBorder="1" applyAlignment="1">
      <alignment horizontal="center"/>
    </xf>
    <xf numFmtId="0" fontId="58" fillId="24" borderId="0" xfId="53" applyFont="1" applyFill="1" applyBorder="1" applyAlignment="1" applyProtection="1">
      <alignment horizontal="left" vertical="top"/>
    </xf>
    <xf numFmtId="0" fontId="58" fillId="24" borderId="0" xfId="56" applyFont="1" applyFill="1" applyBorder="1" applyAlignment="1" applyProtection="1">
      <alignment horizontal="left" vertical="top"/>
    </xf>
    <xf numFmtId="0" fontId="58" fillId="0" borderId="0" xfId="53" applyFont="1" applyFill="1" applyBorder="1" applyAlignment="1" applyProtection="1">
      <alignment horizontal="center" vertical="justify"/>
    </xf>
    <xf numFmtId="0" fontId="22" fillId="0" borderId="0" xfId="64" applyFont="1" applyFill="1" applyBorder="1" applyAlignment="1" applyProtection="1">
      <alignment horizontal="center" vertical="top"/>
    </xf>
    <xf numFmtId="49" fontId="22" fillId="0" borderId="0" xfId="64" applyNumberFormat="1" applyFont="1" applyFill="1" applyBorder="1" applyAlignment="1" applyProtection="1">
      <alignment horizontal="center" vertical="top"/>
    </xf>
    <xf numFmtId="0" fontId="22" fillId="0" borderId="0" xfId="64" applyFont="1" applyFill="1" applyBorder="1" applyAlignment="1" applyProtection="1">
      <alignment horizontal="center"/>
    </xf>
    <xf numFmtId="0" fontId="21" fillId="0" borderId="0" xfId="64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70" applyNumberFormat="1" applyFont="1" applyFill="1" applyBorder="1" applyAlignment="1" applyProtection="1">
      <alignment horizontal="center"/>
    </xf>
    <xf numFmtId="0" fontId="21" fillId="0" borderId="0" xfId="62" applyNumberFormat="1" applyFont="1" applyFill="1" applyBorder="1" applyAlignment="1" applyProtection="1">
      <alignment horizontal="center"/>
    </xf>
    <xf numFmtId="0" fontId="21" fillId="0" borderId="0" xfId="58" applyFont="1" applyFill="1" applyBorder="1" applyAlignment="1" applyProtection="1">
      <alignment horizontal="center"/>
    </xf>
    <xf numFmtId="0" fontId="22" fillId="0" borderId="0" xfId="44" applyFont="1" applyFill="1" applyBorder="1" applyAlignment="1" applyProtection="1">
      <alignment horizontal="left" vertical="top" wrapText="1"/>
    </xf>
    <xf numFmtId="0" fontId="21" fillId="0" borderId="0" xfId="45" applyNumberFormat="1" applyFont="1" applyFill="1" applyBorder="1" applyAlignment="1" applyProtection="1">
      <alignment horizontal="center"/>
    </xf>
    <xf numFmtId="0" fontId="21" fillId="0" borderId="0" xfId="45" applyFont="1" applyFill="1" applyBorder="1" applyAlignment="1" applyProtection="1">
      <alignment horizontal="center"/>
    </xf>
    <xf numFmtId="0" fontId="21" fillId="0" borderId="0" xfId="50" applyFont="1" applyFill="1" applyBorder="1" applyAlignment="1" applyProtection="1">
      <alignment horizontal="center"/>
    </xf>
    <xf numFmtId="0" fontId="22" fillId="0" borderId="0" xfId="44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right"/>
    </xf>
    <xf numFmtId="0" fontId="22" fillId="0" borderId="0" xfId="44" applyFont="1" applyFill="1" applyBorder="1" applyAlignment="1">
      <alignment horizontal="left" vertical="center"/>
    </xf>
    <xf numFmtId="0" fontId="21" fillId="0" borderId="0" xfId="57" applyFont="1" applyFill="1" applyBorder="1" applyAlignment="1" applyProtection="1">
      <alignment horizontal="center"/>
    </xf>
    <xf numFmtId="0" fontId="23" fillId="0" borderId="0" xfId="0" applyFont="1" applyBorder="1" applyAlignment="1">
      <alignment horizontal="right"/>
    </xf>
    <xf numFmtId="165" fontId="21" fillId="0" borderId="0" xfId="73" applyNumberFormat="1" applyFont="1" applyFill="1" applyBorder="1" applyAlignment="1" applyProtection="1">
      <alignment horizontal="center"/>
    </xf>
    <xf numFmtId="0" fontId="22" fillId="0" borderId="0" xfId="58" applyFont="1" applyFill="1" applyBorder="1" applyAlignment="1">
      <alignment horizontal="left" vertical="top" wrapText="1"/>
    </xf>
    <xf numFmtId="0" fontId="22" fillId="0" borderId="0" xfId="58" applyFont="1" applyFill="1" applyBorder="1" applyAlignment="1" applyProtection="1">
      <alignment horizontal="left" vertical="top" wrapText="1"/>
    </xf>
    <xf numFmtId="0" fontId="21" fillId="0" borderId="0" xfId="58" applyNumberFormat="1" applyFont="1" applyFill="1" applyBorder="1" applyAlignment="1" applyProtection="1">
      <alignment horizontal="center"/>
    </xf>
    <xf numFmtId="0" fontId="21" fillId="0" borderId="0" xfId="61" applyFont="1" applyFill="1" applyBorder="1" applyAlignment="1">
      <alignment horizontal="center"/>
    </xf>
    <xf numFmtId="0" fontId="21" fillId="0" borderId="0" xfId="51" applyNumberFormat="1" applyFont="1" applyFill="1" applyBorder="1" applyAlignment="1" applyProtection="1">
      <alignment horizontal="center"/>
    </xf>
    <xf numFmtId="0" fontId="50" fillId="27" borderId="17" xfId="0" applyFont="1" applyFill="1" applyBorder="1" applyAlignment="1" applyProtection="1">
      <alignment horizontal="center" wrapText="1"/>
    </xf>
    <xf numFmtId="0" fontId="51" fillId="0" borderId="0" xfId="0" applyFont="1" applyFill="1" applyBorder="1" applyAlignment="1" applyProtection="1">
      <alignment horizontal="right" wrapText="1"/>
    </xf>
    <xf numFmtId="0" fontId="49" fillId="0" borderId="34" xfId="0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center"/>
    </xf>
    <xf numFmtId="0" fontId="29" fillId="0" borderId="0" xfId="0" applyFont="1" applyFill="1" applyBorder="1" applyAlignment="1" applyProtection="1">
      <alignment horizontal="left" vertical="top" wrapText="1"/>
    </xf>
    <xf numFmtId="0" fontId="50" fillId="27" borderId="16" xfId="0" applyFont="1" applyFill="1" applyBorder="1" applyAlignment="1" applyProtection="1">
      <alignment horizontal="left" vertical="center" wrapText="1"/>
    </xf>
    <xf numFmtId="0" fontId="49" fillId="0" borderId="51" xfId="0" applyFont="1" applyBorder="1" applyAlignment="1">
      <alignment horizontal="center" wrapText="1"/>
    </xf>
    <xf numFmtId="0" fontId="49" fillId="0" borderId="52" xfId="0" applyFont="1" applyBorder="1" applyAlignment="1">
      <alignment horizontal="center" wrapText="1"/>
    </xf>
    <xf numFmtId="0" fontId="49" fillId="0" borderId="53" xfId="0" applyFont="1" applyBorder="1" applyAlignment="1">
      <alignment horizontal="center" wrapText="1"/>
    </xf>
    <xf numFmtId="0" fontId="51" fillId="0" borderId="30" xfId="0" applyFont="1" applyFill="1" applyBorder="1" applyAlignment="1" applyProtection="1">
      <alignment horizontal="right" wrapText="1"/>
    </xf>
    <xf numFmtId="0" fontId="49" fillId="0" borderId="47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30" xfId="0" applyFont="1" applyFill="1" applyBorder="1" applyAlignment="1">
      <alignment horizontal="center" wrapText="1"/>
    </xf>
    <xf numFmtId="0" fontId="50" fillId="27" borderId="37" xfId="0" applyFont="1" applyFill="1" applyBorder="1" applyAlignment="1" applyProtection="1">
      <alignment horizontal="center" vertical="center" wrapText="1"/>
    </xf>
    <xf numFmtId="0" fontId="50" fillId="27" borderId="48" xfId="0" applyFont="1" applyFill="1" applyBorder="1" applyAlignment="1" applyProtection="1">
      <alignment horizontal="center" vertical="center" wrapText="1"/>
    </xf>
    <xf numFmtId="0" fontId="50" fillId="27" borderId="37" xfId="0" applyNumberFormat="1" applyFont="1" applyFill="1" applyBorder="1" applyAlignment="1">
      <alignment horizontal="center" vertical="center" wrapText="1"/>
    </xf>
    <xf numFmtId="0" fontId="50" fillId="27" borderId="48" xfId="0" applyNumberFormat="1" applyFont="1" applyFill="1" applyBorder="1" applyAlignment="1">
      <alignment horizontal="center" vertical="center" wrapText="1"/>
    </xf>
    <xf numFmtId="0" fontId="50" fillId="27" borderId="28" xfId="0" applyFont="1" applyFill="1" applyBorder="1" applyAlignment="1">
      <alignment horizontal="center" vertical="center" wrapText="1"/>
    </xf>
    <xf numFmtId="0" fontId="50" fillId="27" borderId="14" xfId="0" applyFont="1" applyFill="1" applyBorder="1" applyAlignment="1" applyProtection="1">
      <alignment horizontal="center" vertical="center" wrapText="1"/>
    </xf>
    <xf numFmtId="0" fontId="50" fillId="27" borderId="49" xfId="0" applyFont="1" applyFill="1" applyBorder="1" applyAlignment="1" applyProtection="1">
      <alignment horizontal="left" vertical="center" wrapText="1"/>
    </xf>
    <xf numFmtId="0" fontId="50" fillId="27" borderId="50" xfId="0" applyFont="1" applyFill="1" applyBorder="1" applyAlignment="1" applyProtection="1">
      <alignment horizontal="left" vertical="center" wrapText="1"/>
    </xf>
    <xf numFmtId="0" fontId="27" fillId="0" borderId="0" xfId="48" applyFont="1" applyFill="1" applyBorder="1" applyAlignment="1">
      <alignment horizontal="center" vertical="top" wrapText="1"/>
    </xf>
    <xf numFmtId="0" fontId="21" fillId="0" borderId="0" xfId="64" applyNumberFormat="1" applyFont="1" applyFill="1" applyBorder="1" applyAlignment="1" applyProtection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62" fillId="27" borderId="0" xfId="70" applyNumberFormat="1" applyFont="1" applyFill="1" applyAlignment="1" applyProtection="1">
      <alignment horizontal="left" vertical="top" wrapText="1"/>
    </xf>
    <xf numFmtId="0" fontId="24" fillId="0" borderId="13" xfId="0" applyFont="1" applyFill="1" applyBorder="1" applyAlignment="1">
      <alignment horizontal="right"/>
    </xf>
    <xf numFmtId="0" fontId="22" fillId="0" borderId="12" xfId="64" applyFont="1" applyFill="1" applyBorder="1" applyAlignment="1" applyProtection="1">
      <alignment horizontal="center" vertical="top"/>
    </xf>
    <xf numFmtId="0" fontId="22" fillId="0" borderId="0" xfId="64" applyFont="1" applyFill="1" applyBorder="1" applyAlignment="1" applyProtection="1">
      <alignment horizontal="center" vertical="top"/>
    </xf>
    <xf numFmtId="49" fontId="22" fillId="0" borderId="0" xfId="64" applyNumberFormat="1" applyFont="1" applyFill="1" applyBorder="1" applyAlignment="1" applyProtection="1">
      <alignment horizontal="center" vertical="top"/>
    </xf>
    <xf numFmtId="0" fontId="22" fillId="0" borderId="0" xfId="64" applyFont="1" applyFill="1" applyBorder="1" applyAlignment="1" applyProtection="1">
      <alignment horizontal="center"/>
    </xf>
    <xf numFmtId="0" fontId="21" fillId="0" borderId="0" xfId="56" applyFont="1" applyFill="1" applyAlignment="1" applyProtection="1">
      <alignment horizontal="center"/>
    </xf>
    <xf numFmtId="0" fontId="22" fillId="0" borderId="0" xfId="53" applyFont="1" applyFill="1" applyBorder="1" applyAlignment="1" applyProtection="1">
      <alignment horizontal="center" vertical="top" wrapText="1"/>
    </xf>
    <xf numFmtId="0" fontId="61" fillId="0" borderId="12" xfId="53" applyFont="1" applyFill="1" applyBorder="1" applyAlignment="1" applyProtection="1">
      <alignment horizontal="left" vertical="top"/>
    </xf>
    <xf numFmtId="0" fontId="22" fillId="0" borderId="12" xfId="71" applyNumberFormat="1" applyFont="1" applyFill="1" applyBorder="1" applyAlignment="1" applyProtection="1">
      <alignment horizontal="left" vertical="top"/>
    </xf>
    <xf numFmtId="0" fontId="22" fillId="0" borderId="0" xfId="70" applyNumberFormat="1" applyFont="1" applyFill="1" applyAlignment="1" applyProtection="1">
      <alignment horizontal="left" vertical="top" wrapText="1"/>
    </xf>
    <xf numFmtId="0" fontId="21" fillId="0" borderId="13" xfId="0" applyFont="1" applyFill="1" applyBorder="1" applyAlignment="1">
      <alignment horizontal="center"/>
    </xf>
    <xf numFmtId="0" fontId="21" fillId="0" borderId="0" xfId="70" applyNumberFormat="1" applyFont="1" applyFill="1" applyBorder="1" applyAlignment="1" applyProtection="1">
      <alignment horizontal="center"/>
    </xf>
    <xf numFmtId="0" fontId="21" fillId="0" borderId="0" xfId="58" applyFont="1" applyFill="1" applyAlignment="1" applyProtection="1">
      <alignment horizontal="center"/>
    </xf>
    <xf numFmtId="0" fontId="22" fillId="0" borderId="0" xfId="62" applyFont="1" applyFill="1" applyAlignment="1">
      <alignment horizontal="left" vertical="top" wrapText="1"/>
    </xf>
    <xf numFmtId="0" fontId="22" fillId="0" borderId="0" xfId="58" applyFont="1" applyFill="1" applyBorder="1" applyAlignment="1">
      <alignment horizontal="justify" vertical="top" wrapText="1"/>
    </xf>
    <xf numFmtId="0" fontId="21" fillId="0" borderId="0" xfId="62" applyNumberFormat="1" applyFont="1" applyFill="1" applyBorder="1" applyAlignment="1" applyProtection="1">
      <alignment horizontal="center"/>
    </xf>
    <xf numFmtId="0" fontId="22" fillId="0" borderId="0" xfId="71" applyNumberFormat="1" applyFont="1" applyFill="1" applyBorder="1" applyAlignment="1" applyProtection="1">
      <alignment horizontal="justify" vertical="top" wrapText="1"/>
    </xf>
    <xf numFmtId="0" fontId="21" fillId="0" borderId="0" xfId="58" applyFont="1" applyFill="1" applyBorder="1" applyAlignment="1" applyProtection="1">
      <alignment horizontal="center"/>
    </xf>
    <xf numFmtId="0" fontId="22" fillId="0" borderId="0" xfId="63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>
      <alignment horizontal="center"/>
    </xf>
    <xf numFmtId="0" fontId="22" fillId="0" borderId="12" xfId="63" applyFont="1" applyFill="1" applyBorder="1" applyAlignment="1">
      <alignment horizontal="left" vertical="top" wrapText="1"/>
    </xf>
    <xf numFmtId="0" fontId="22" fillId="0" borderId="0" xfId="44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Border="1" applyAlignment="1" applyProtection="1">
      <alignment horizontal="justify" vertical="top" wrapText="1"/>
    </xf>
    <xf numFmtId="0" fontId="22" fillId="0" borderId="0" xfId="44" applyFont="1" applyFill="1" applyBorder="1" applyAlignment="1" applyProtection="1">
      <alignment horizontal="justify" vertical="top" wrapText="1"/>
    </xf>
    <xf numFmtId="0" fontId="22" fillId="0" borderId="12" xfId="44" applyFont="1" applyFill="1" applyBorder="1" applyAlignment="1">
      <alignment horizontal="left" vertical="top" wrapText="1"/>
    </xf>
    <xf numFmtId="0" fontId="21" fillId="0" borderId="0" xfId="45" applyNumberFormat="1" applyFont="1" applyFill="1" applyBorder="1" applyAlignment="1" applyProtection="1">
      <alignment horizontal="center"/>
    </xf>
    <xf numFmtId="0" fontId="21" fillId="0" borderId="0" xfId="45" applyFont="1" applyFill="1" applyBorder="1" applyAlignment="1" applyProtection="1">
      <alignment horizontal="center"/>
    </xf>
    <xf numFmtId="0" fontId="22" fillId="0" borderId="0" xfId="50" applyFont="1" applyFill="1" applyBorder="1" applyAlignment="1">
      <alignment horizontal="left" vertical="top" wrapText="1"/>
    </xf>
    <xf numFmtId="0" fontId="21" fillId="0" borderId="0" xfId="50" applyFont="1" applyFill="1" applyBorder="1" applyAlignment="1" applyProtection="1">
      <alignment horizontal="center"/>
    </xf>
    <xf numFmtId="0" fontId="22" fillId="0" borderId="0" xfId="44" applyFont="1" applyFill="1" applyBorder="1" applyAlignment="1">
      <alignment horizontal="left" vertical="top" wrapText="1"/>
    </xf>
    <xf numFmtId="0" fontId="22" fillId="0" borderId="0" xfId="71" applyNumberFormat="1" applyFont="1" applyFill="1" applyBorder="1" applyAlignment="1" applyProtection="1">
      <alignment horizontal="left" vertical="top"/>
    </xf>
    <xf numFmtId="0" fontId="21" fillId="0" borderId="0" xfId="58" applyNumberFormat="1" applyFont="1" applyFill="1" applyBorder="1" applyAlignment="1">
      <alignment horizontal="center"/>
    </xf>
    <xf numFmtId="0" fontId="22" fillId="0" borderId="12" xfId="50" applyFont="1" applyFill="1" applyBorder="1" applyAlignment="1">
      <alignment horizontal="left" vertical="top" wrapText="1"/>
    </xf>
    <xf numFmtId="0" fontId="22" fillId="0" borderId="0" xfId="58" applyFont="1" applyFill="1" applyAlignment="1">
      <alignment horizontal="left" vertical="top" wrapText="1"/>
    </xf>
    <xf numFmtId="0" fontId="22" fillId="0" borderId="12" xfId="58" applyFont="1" applyFill="1" applyBorder="1" applyAlignment="1">
      <alignment horizontal="left" vertical="top" wrapText="1"/>
    </xf>
    <xf numFmtId="0" fontId="21" fillId="0" borderId="13" xfId="43" applyFont="1" applyFill="1" applyBorder="1" applyAlignment="1">
      <alignment horizontal="center"/>
    </xf>
    <xf numFmtId="0" fontId="21" fillId="0" borderId="0" xfId="58" applyNumberFormat="1" applyFont="1" applyFill="1" applyAlignment="1" applyProtection="1">
      <alignment horizontal="center"/>
    </xf>
    <xf numFmtId="0" fontId="21" fillId="0" borderId="0" xfId="58" applyNumberFormat="1" applyFont="1" applyFill="1" applyAlignment="1">
      <alignment horizontal="center"/>
    </xf>
    <xf numFmtId="0" fontId="24" fillId="0" borderId="0" xfId="43" applyFont="1" applyFill="1" applyAlignment="1">
      <alignment horizontal="center"/>
    </xf>
    <xf numFmtId="0" fontId="23" fillId="0" borderId="0" xfId="43" applyFont="1" applyFill="1" applyBorder="1" applyAlignment="1">
      <alignment horizontal="right"/>
    </xf>
    <xf numFmtId="0" fontId="24" fillId="0" borderId="13" xfId="43" applyFont="1" applyFill="1" applyBorder="1" applyAlignment="1">
      <alignment horizontal="right"/>
    </xf>
    <xf numFmtId="0" fontId="22" fillId="0" borderId="0" xfId="58" applyFont="1" applyFill="1" applyAlignment="1">
      <alignment horizontal="left" vertical="center" wrapText="1"/>
    </xf>
    <xf numFmtId="0" fontId="22" fillId="0" borderId="0" xfId="0" applyFont="1" applyAlignment="1">
      <alignment horizontal="justify" vertical="center" wrapText="1"/>
    </xf>
    <xf numFmtId="0" fontId="22" fillId="0" borderId="0" xfId="60" applyFont="1" applyFill="1" applyAlignment="1">
      <alignment horizontal="center" vertical="top" wrapText="1"/>
    </xf>
    <xf numFmtId="0" fontId="21" fillId="0" borderId="0" xfId="60" applyFont="1" applyFill="1" applyAlignment="1" applyProtection="1">
      <alignment horizontal="center"/>
    </xf>
    <xf numFmtId="0" fontId="22" fillId="0" borderId="0" xfId="44" applyFont="1" applyFill="1" applyBorder="1" applyAlignment="1">
      <alignment horizontal="left" vertical="center"/>
    </xf>
    <xf numFmtId="0" fontId="21" fillId="0" borderId="0" xfId="57" applyFont="1" applyFill="1" applyBorder="1" applyAlignment="1" applyProtection="1">
      <alignment horizontal="center"/>
    </xf>
    <xf numFmtId="0" fontId="21" fillId="0" borderId="0" xfId="44" applyFont="1" applyFill="1" applyAlignment="1">
      <alignment horizontal="center"/>
    </xf>
    <xf numFmtId="0" fontId="22" fillId="0" borderId="12" xfId="44" applyFont="1" applyFill="1" applyBorder="1" applyAlignment="1">
      <alignment horizontal="left"/>
    </xf>
    <xf numFmtId="0" fontId="22" fillId="0" borderId="12" xfId="44" applyFont="1" applyFill="1" applyBorder="1" applyAlignment="1">
      <alignment horizontal="left" vertical="center"/>
    </xf>
    <xf numFmtId="0" fontId="21" fillId="0" borderId="0" xfId="44" applyFont="1" applyFill="1" applyBorder="1" applyAlignment="1" applyProtection="1">
      <alignment horizontal="center"/>
    </xf>
    <xf numFmtId="0" fontId="22" fillId="0" borderId="0" xfId="44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center"/>
    </xf>
    <xf numFmtId="165" fontId="21" fillId="0" borderId="0" xfId="74" applyNumberFormat="1" applyFont="1" applyFill="1" applyBorder="1" applyAlignment="1" applyProtection="1">
      <alignment horizontal="center"/>
    </xf>
    <xf numFmtId="0" fontId="21" fillId="0" borderId="0" xfId="44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Border="1" applyAlignment="1">
      <alignment horizontal="right"/>
    </xf>
    <xf numFmtId="165" fontId="21" fillId="0" borderId="0" xfId="74" applyNumberFormat="1" applyFont="1" applyFill="1" applyBorder="1" applyAlignment="1" applyProtection="1">
      <alignment horizontal="center" wrapText="1"/>
    </xf>
    <xf numFmtId="0" fontId="22" fillId="0" borderId="0" xfId="0" applyFont="1" applyAlignment="1">
      <alignment horizontal="left" wrapText="1"/>
    </xf>
    <xf numFmtId="0" fontId="21" fillId="0" borderId="0" xfId="44" applyFont="1" applyFill="1" applyAlignment="1" applyProtection="1">
      <alignment horizontal="center"/>
    </xf>
    <xf numFmtId="0" fontId="22" fillId="0" borderId="0" xfId="0" applyFont="1" applyAlignment="1">
      <alignment horizontal="center"/>
    </xf>
    <xf numFmtId="165" fontId="22" fillId="0" borderId="0" xfId="73" applyFont="1" applyFill="1" applyAlignment="1">
      <alignment horizontal="left"/>
    </xf>
    <xf numFmtId="165" fontId="21" fillId="0" borderId="0" xfId="73" applyNumberFormat="1" applyFont="1" applyFill="1" applyBorder="1" applyAlignment="1" applyProtection="1">
      <alignment horizontal="center"/>
    </xf>
    <xf numFmtId="165" fontId="22" fillId="0" borderId="12" xfId="73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21" fillId="0" borderId="0" xfId="47" applyNumberFormat="1" applyFont="1" applyFill="1" applyBorder="1" applyAlignment="1" applyProtection="1">
      <alignment horizontal="center"/>
    </xf>
    <xf numFmtId="0" fontId="22" fillId="0" borderId="0" xfId="46" applyFont="1" applyFill="1" applyAlignment="1">
      <alignment horizontal="left" vertical="top"/>
    </xf>
    <xf numFmtId="0" fontId="22" fillId="0" borderId="0" xfId="44" applyFont="1" applyFill="1" applyBorder="1" applyAlignment="1">
      <alignment horizontal="left"/>
    </xf>
    <xf numFmtId="0" fontId="21" fillId="0" borderId="0" xfId="46" applyNumberFormat="1" applyFont="1" applyFill="1" applyBorder="1" applyAlignment="1" applyProtection="1">
      <alignment horizontal="center"/>
    </xf>
    <xf numFmtId="0" fontId="22" fillId="0" borderId="0" xfId="46" applyFont="1" applyFill="1" applyAlignment="1">
      <alignment horizontal="justify" vertical="top" wrapText="1"/>
    </xf>
    <xf numFmtId="0" fontId="22" fillId="0" borderId="0" xfId="58" applyFont="1" applyFill="1" applyBorder="1" applyAlignment="1">
      <alignment horizontal="left" vertical="top" wrapText="1"/>
    </xf>
    <xf numFmtId="0" fontId="22" fillId="0" borderId="0" xfId="58" applyFont="1" applyFill="1" applyBorder="1" applyAlignment="1" applyProtection="1">
      <alignment horizontal="left" vertical="top" wrapText="1"/>
    </xf>
    <xf numFmtId="0" fontId="21" fillId="0" borderId="0" xfId="58" applyNumberFormat="1" applyFont="1" applyFill="1" applyBorder="1" applyAlignment="1" applyProtection="1">
      <alignment horizontal="center"/>
    </xf>
    <xf numFmtId="0" fontId="21" fillId="0" borderId="0" xfId="59" applyFont="1" applyFill="1" applyBorder="1" applyAlignment="1">
      <alignment horizontal="center"/>
    </xf>
    <xf numFmtId="0" fontId="21" fillId="0" borderId="0" xfId="61" applyFont="1" applyFill="1" applyBorder="1" applyAlignment="1">
      <alignment horizontal="center" vertical="top" wrapText="1"/>
    </xf>
    <xf numFmtId="0" fontId="21" fillId="0" borderId="0" xfId="61" applyFont="1" applyFill="1" applyBorder="1" applyAlignment="1">
      <alignment horizontal="center"/>
    </xf>
    <xf numFmtId="0" fontId="22" fillId="0" borderId="0" xfId="62" applyFont="1" applyFill="1" applyAlignment="1">
      <alignment horizontal="justify" wrapText="1"/>
    </xf>
    <xf numFmtId="0" fontId="22" fillId="0" borderId="0" xfId="61" applyFont="1" applyFill="1" applyAlignment="1">
      <alignment horizontal="justify" vertical="top" wrapText="1"/>
    </xf>
    <xf numFmtId="0" fontId="21" fillId="0" borderId="0" xfId="51" applyNumberFormat="1" applyFont="1" applyFill="1" applyBorder="1" applyAlignment="1" applyProtection="1">
      <alignment horizontal="center"/>
    </xf>
    <xf numFmtId="0" fontId="22" fillId="0" borderId="0" xfId="44" applyFont="1" applyFill="1" applyBorder="1" applyAlignment="1">
      <alignment horizontal="justify" vertical="top" wrapText="1"/>
    </xf>
    <xf numFmtId="0" fontId="22" fillId="0" borderId="0" xfId="44" quotePrefix="1" applyFont="1" applyFill="1" applyBorder="1" applyAlignment="1">
      <alignment horizontal="left" vertical="top" wrapText="1"/>
    </xf>
    <xf numFmtId="0" fontId="22" fillId="0" borderId="0" xfId="44" applyFont="1" applyFill="1" applyBorder="1" applyAlignment="1" applyProtection="1">
      <alignment horizontal="justify" wrapText="1"/>
    </xf>
    <xf numFmtId="0" fontId="22" fillId="0" borderId="0" xfId="0" applyFont="1" applyAlignment="1">
      <alignment horizontal="justify" wrapText="1"/>
    </xf>
    <xf numFmtId="0" fontId="22" fillId="0" borderId="0" xfId="51" applyFont="1" applyFill="1" applyAlignment="1">
      <alignment horizontal="left" vertical="top" wrapText="1"/>
    </xf>
    <xf numFmtId="0" fontId="28" fillId="0" borderId="0" xfId="0" applyFont="1" applyBorder="1"/>
    <xf numFmtId="2" fontId="28" fillId="0" borderId="0" xfId="0" applyNumberFormat="1" applyFont="1" applyBorder="1"/>
    <xf numFmtId="0" fontId="29" fillId="0" borderId="0" xfId="0" applyFont="1" applyBorder="1"/>
    <xf numFmtId="0" fontId="26" fillId="0" borderId="60" xfId="0" applyFont="1" applyBorder="1" applyAlignment="1">
      <alignment horizontal="right" vertical="center" wrapText="1"/>
    </xf>
    <xf numFmtId="2" fontId="28" fillId="0" borderId="41" xfId="0" applyNumberFormat="1" applyFont="1" applyBorder="1" applyAlignment="1">
      <alignment vertical="center" wrapText="1"/>
    </xf>
    <xf numFmtId="2" fontId="28" fillId="0" borderId="54" xfId="0" applyNumberFormat="1" applyFont="1" applyBorder="1" applyAlignment="1">
      <alignment vertical="center" wrapText="1"/>
    </xf>
    <xf numFmtId="2" fontId="28" fillId="0" borderId="58" xfId="0" applyNumberFormat="1" applyFont="1" applyBorder="1" applyAlignment="1">
      <alignment vertical="center" wrapText="1"/>
    </xf>
    <xf numFmtId="2" fontId="28" fillId="0" borderId="58" xfId="0" applyNumberFormat="1" applyFont="1" applyBorder="1" applyAlignment="1">
      <alignment horizontal="right" vertical="center" wrapText="1"/>
    </xf>
    <xf numFmtId="2" fontId="28" fillId="0" borderId="59" xfId="0" applyNumberFormat="1" applyFont="1" applyBorder="1" applyAlignment="1">
      <alignment horizontal="right" vertical="center" wrapText="1"/>
    </xf>
    <xf numFmtId="2" fontId="28" fillId="0" borderId="59" xfId="0" applyNumberFormat="1" applyFont="1" applyBorder="1" applyAlignment="1">
      <alignment horizontal="right" vertical="center" wrapText="1"/>
    </xf>
    <xf numFmtId="2" fontId="29" fillId="0" borderId="61" xfId="0" applyNumberFormat="1" applyFont="1" applyBorder="1" applyAlignment="1">
      <alignment horizontal="right" vertical="center" wrapText="1"/>
    </xf>
    <xf numFmtId="2" fontId="28" fillId="0" borderId="54" xfId="0" applyNumberFormat="1" applyFont="1" applyFill="1" applyBorder="1" applyAlignment="1" applyProtection="1">
      <alignment horizontal="right" vertical="center" wrapText="1"/>
    </xf>
    <xf numFmtId="2" fontId="28" fillId="0" borderId="58" xfId="0" applyNumberFormat="1" applyFont="1" applyFill="1" applyBorder="1" applyAlignment="1" applyProtection="1">
      <alignment horizontal="right" vertical="center" wrapText="1"/>
    </xf>
    <xf numFmtId="2" fontId="28" fillId="0" borderId="61" xfId="0" applyNumberFormat="1" applyFont="1" applyFill="1" applyBorder="1" applyAlignment="1" applyProtection="1">
      <alignment horizontal="right" vertical="center" wrapText="1"/>
    </xf>
    <xf numFmtId="2" fontId="28" fillId="0" borderId="40" xfId="0" applyNumberFormat="1" applyFont="1" applyFill="1" applyBorder="1" applyAlignment="1" applyProtection="1">
      <alignment horizontal="right" vertical="center" wrapText="1"/>
    </xf>
    <xf numFmtId="2" fontId="29" fillId="0" borderId="40" xfId="0" applyNumberFormat="1" applyFont="1" applyBorder="1" applyAlignment="1">
      <alignment horizontal="right" vertical="center" wrapText="1"/>
    </xf>
    <xf numFmtId="2" fontId="29" fillId="0" borderId="60" xfId="0" applyNumberFormat="1" applyFont="1" applyBorder="1" applyAlignment="1">
      <alignment horizontal="right" vertical="center" wrapText="1"/>
    </xf>
    <xf numFmtId="0" fontId="50" fillId="27" borderId="58" xfId="0" applyFont="1" applyFill="1" applyBorder="1" applyAlignment="1">
      <alignment horizontal="center" vertical="center" wrapText="1"/>
    </xf>
    <xf numFmtId="0" fontId="50" fillId="27" borderId="54" xfId="0" applyFont="1" applyFill="1" applyBorder="1" applyAlignment="1">
      <alignment horizontal="center" vertical="center" wrapText="1"/>
    </xf>
    <xf numFmtId="0" fontId="50" fillId="27" borderId="38" xfId="0" applyFont="1" applyFill="1" applyBorder="1" applyAlignment="1">
      <alignment horizontal="center" vertical="center" wrapText="1"/>
    </xf>
    <xf numFmtId="0" fontId="49" fillId="27" borderId="60" xfId="0" applyFont="1" applyFill="1" applyBorder="1" applyAlignment="1">
      <alignment wrapText="1"/>
    </xf>
    <xf numFmtId="0" fontId="49" fillId="27" borderId="62" xfId="0" applyFont="1" applyFill="1" applyBorder="1" applyAlignment="1">
      <alignment wrapText="1"/>
    </xf>
    <xf numFmtId="0" fontId="50" fillId="27" borderId="0" xfId="0" applyFont="1" applyFill="1" applyBorder="1" applyAlignment="1">
      <alignment wrapText="1"/>
    </xf>
    <xf numFmtId="0" fontId="22" fillId="27" borderId="0" xfId="0" applyFont="1" applyFill="1" applyBorder="1" applyAlignment="1">
      <alignment wrapText="1"/>
    </xf>
    <xf numFmtId="0" fontId="21" fillId="0" borderId="38" xfId="48" applyFont="1" applyFill="1" applyBorder="1" applyAlignment="1" applyProtection="1">
      <alignment horizontal="center" vertical="center" wrapText="1"/>
    </xf>
    <xf numFmtId="0" fontId="22" fillId="0" borderId="60" xfId="48" applyFont="1" applyFill="1" applyBorder="1" applyAlignment="1">
      <alignment horizontal="center"/>
    </xf>
    <xf numFmtId="0" fontId="22" fillId="27" borderId="41" xfId="48" applyFont="1" applyFill="1" applyBorder="1" applyAlignment="1" applyProtection="1">
      <alignment horizontal="right" vertical="center" wrapText="1"/>
    </xf>
    <xf numFmtId="0" fontId="22" fillId="27" borderId="54" xfId="28" applyNumberFormat="1" applyFont="1" applyFill="1" applyBorder="1" applyAlignment="1">
      <alignment horizontal="right" vertical="center" wrapText="1"/>
    </xf>
    <xf numFmtId="0" fontId="22" fillId="27" borderId="54" xfId="45" applyFont="1" applyFill="1" applyBorder="1"/>
    <xf numFmtId="0" fontId="22" fillId="27" borderId="54" xfId="28" applyNumberFormat="1" applyFont="1" applyFill="1" applyBorder="1" applyAlignment="1" applyProtection="1">
      <alignment horizontal="right" vertical="center" wrapText="1"/>
    </xf>
    <xf numFmtId="0" fontId="22" fillId="27" borderId="54" xfId="29" applyNumberFormat="1" applyFont="1" applyFill="1" applyBorder="1" applyAlignment="1">
      <alignment horizontal="right" vertical="center" wrapText="1"/>
    </xf>
    <xf numFmtId="0" fontId="22" fillId="27" borderId="54" xfId="57" applyFont="1" applyFill="1" applyBorder="1" applyAlignment="1">
      <alignment horizontal="right" vertical="center" wrapText="1"/>
    </xf>
    <xf numFmtId="0" fontId="22" fillId="27" borderId="38" xfId="28" applyNumberFormat="1" applyFont="1" applyFill="1" applyBorder="1" applyAlignment="1">
      <alignment horizontal="right" vertical="center" wrapText="1"/>
    </xf>
    <xf numFmtId="0" fontId="21" fillId="0" borderId="60" xfId="28" applyNumberFormat="1" applyFont="1" applyFill="1" applyBorder="1" applyAlignment="1">
      <alignment horizontal="right" vertical="center" wrapText="1"/>
    </xf>
    <xf numFmtId="0" fontId="21" fillId="0" borderId="63" xfId="28" applyNumberFormat="1" applyFont="1" applyFill="1" applyBorder="1" applyAlignment="1">
      <alignment horizontal="right" vertical="center" wrapText="1"/>
    </xf>
    <xf numFmtId="0" fontId="61" fillId="0" borderId="0" xfId="48" applyFont="1" applyFill="1" applyBorder="1" applyAlignment="1">
      <alignment wrapText="1"/>
    </xf>
    <xf numFmtId="0" fontId="22" fillId="0" borderId="0" xfId="48" applyFont="1" applyFill="1" applyBorder="1" applyAlignment="1">
      <alignment wrapText="1"/>
    </xf>
    <xf numFmtId="0" fontId="21" fillId="27" borderId="0" xfId="48" applyFont="1" applyFill="1" applyBorder="1"/>
    <xf numFmtId="0" fontId="21" fillId="0" borderId="0" xfId="48" applyFont="1" applyFill="1" applyBorder="1"/>
    <xf numFmtId="0" fontId="64" fillId="27" borderId="0" xfId="48" applyFont="1" applyFill="1" applyBorder="1"/>
    <xf numFmtId="0" fontId="65" fillId="27" borderId="0" xfId="48" applyFont="1" applyFill="1" applyBorder="1"/>
    <xf numFmtId="0" fontId="65" fillId="28" borderId="0" xfId="48" applyFont="1" applyFill="1" applyBorder="1"/>
    <xf numFmtId="43" fontId="22" fillId="27" borderId="0" xfId="28" applyFont="1" applyFill="1" applyBorder="1"/>
    <xf numFmtId="43" fontId="22" fillId="0" borderId="0" xfId="28" applyFont="1" applyFill="1" applyBorder="1"/>
    <xf numFmtId="0" fontId="22" fillId="24" borderId="0" xfId="48" applyFont="1" applyFill="1" applyBorder="1"/>
    <xf numFmtId="0" fontId="22" fillId="0" borderId="0" xfId="48" applyFont="1" applyFill="1" applyBorder="1" applyAlignment="1">
      <alignment horizontal="center"/>
    </xf>
    <xf numFmtId="0" fontId="22" fillId="0" borderId="0" xfId="48" applyFont="1" applyFill="1" applyBorder="1" applyAlignment="1">
      <alignment horizontal="left"/>
    </xf>
    <xf numFmtId="0" fontId="22" fillId="0" borderId="0" xfId="48" applyFont="1" applyFill="1" applyBorder="1" applyAlignment="1"/>
    <xf numFmtId="0" fontId="22" fillId="25" borderId="0" xfId="48" applyFont="1" applyFill="1" applyBorder="1"/>
    <xf numFmtId="0" fontId="22" fillId="0" borderId="0" xfId="48" applyFont="1" applyFill="1" applyBorder="1" applyAlignment="1"/>
    <xf numFmtId="0" fontId="58" fillId="0" borderId="0" xfId="64" applyFont="1" applyFill="1" applyBorder="1" applyAlignment="1" applyProtection="1">
      <alignment vertical="top"/>
    </xf>
    <xf numFmtId="49" fontId="58" fillId="0" borderId="0" xfId="64" applyNumberFormat="1" applyFont="1" applyFill="1" applyBorder="1" applyAlignment="1" applyProtection="1">
      <alignment horizontal="center"/>
    </xf>
    <xf numFmtId="49" fontId="58" fillId="0" borderId="0" xfId="64" applyNumberFormat="1" applyFont="1" applyFill="1" applyBorder="1" applyAlignment="1" applyProtection="1">
      <alignment horizontal="center" vertical="top"/>
    </xf>
    <xf numFmtId="49" fontId="22" fillId="24" borderId="0" xfId="64" applyNumberFormat="1" applyFont="1" applyFill="1" applyBorder="1" applyAlignment="1" applyProtection="1">
      <alignment horizontal="center"/>
    </xf>
    <xf numFmtId="0" fontId="22" fillId="24" borderId="0" xfId="64" applyFont="1" applyFill="1" applyBorder="1" applyProtection="1"/>
    <xf numFmtId="0" fontId="21" fillId="0" borderId="0" xfId="48" applyFont="1" applyFill="1" applyBorder="1" applyAlignment="1">
      <alignment horizontal="center" vertical="center" wrapText="1"/>
    </xf>
    <xf numFmtId="180" fontId="22" fillId="0" borderId="0" xfId="64" applyNumberFormat="1" applyFont="1" applyFill="1" applyBorder="1" applyProtection="1"/>
    <xf numFmtId="0" fontId="22" fillId="0" borderId="0" xfId="64" applyFont="1" applyFill="1" applyBorder="1" applyAlignment="1" applyProtection="1">
      <alignment horizontal="left" wrapText="1"/>
    </xf>
    <xf numFmtId="0" fontId="22" fillId="0" borderId="0" xfId="0" applyNumberFormat="1" applyFont="1" applyFill="1" applyBorder="1"/>
    <xf numFmtId="0" fontId="58" fillId="0" borderId="0" xfId="56" applyFont="1" applyFill="1" applyBorder="1" applyProtection="1"/>
    <xf numFmtId="0" fontId="58" fillId="0" borderId="0" xfId="53" applyFont="1" applyFill="1" applyBorder="1" applyAlignment="1" applyProtection="1"/>
    <xf numFmtId="0" fontId="58" fillId="0" borderId="0" xfId="52" applyFont="1" applyFill="1" applyBorder="1" applyAlignment="1" applyProtection="1">
      <alignment horizontal="left" vertical="top"/>
    </xf>
    <xf numFmtId="49" fontId="58" fillId="0" borderId="0" xfId="53" applyNumberFormat="1" applyFont="1" applyFill="1" applyBorder="1" applyAlignment="1" applyProtection="1">
      <alignment horizontal="right"/>
    </xf>
    <xf numFmtId="0" fontId="22" fillId="0" borderId="0" xfId="56" applyNumberFormat="1" applyFont="1" applyFill="1" applyBorder="1" applyProtection="1"/>
    <xf numFmtId="0" fontId="22" fillId="0" borderId="0" xfId="53" applyNumberFormat="1" applyFont="1" applyFill="1" applyBorder="1" applyProtection="1"/>
    <xf numFmtId="0" fontId="22" fillId="0" borderId="0" xfId="53" applyFont="1" applyFill="1" applyBorder="1" applyAlignment="1" applyProtection="1">
      <alignment horizontal="right"/>
    </xf>
    <xf numFmtId="0" fontId="22" fillId="0" borderId="0" xfId="70" applyNumberFormat="1" applyFont="1" applyFill="1" applyBorder="1" applyProtection="1"/>
    <xf numFmtId="0" fontId="22" fillId="0" borderId="0" xfId="64" applyNumberFormat="1" applyFont="1" applyFill="1" applyBorder="1" applyAlignment="1" applyProtection="1"/>
    <xf numFmtId="0" fontId="22" fillId="0" borderId="0" xfId="71" applyNumberFormat="1" applyFont="1" applyFill="1" applyBorder="1" applyAlignment="1" applyProtection="1"/>
    <xf numFmtId="49" fontId="22" fillId="0" borderId="0" xfId="71" applyNumberFormat="1" applyFont="1" applyFill="1" applyBorder="1" applyAlignment="1" applyProtection="1">
      <alignment horizontal="center"/>
    </xf>
    <xf numFmtId="0" fontId="58" fillId="0" borderId="0" xfId="71" applyNumberFormat="1" applyFont="1" applyFill="1" applyBorder="1" applyAlignment="1" applyProtection="1"/>
    <xf numFmtId="49" fontId="58" fillId="0" borderId="0" xfId="71" applyNumberFormat="1" applyFont="1" applyFill="1" applyBorder="1" applyAlignment="1" applyProtection="1">
      <alignment horizontal="center"/>
    </xf>
    <xf numFmtId="0" fontId="22" fillId="0" borderId="0" xfId="70" applyNumberFormat="1" applyFont="1" applyFill="1" applyBorder="1" applyAlignment="1" applyProtection="1">
      <alignment horizontal="left"/>
    </xf>
    <xf numFmtId="0" fontId="22" fillId="0" borderId="0" xfId="62" applyFont="1" applyFill="1" applyBorder="1"/>
    <xf numFmtId="0" fontId="58" fillId="0" borderId="0" xfId="58" applyFont="1" applyFill="1" applyBorder="1"/>
    <xf numFmtId="49" fontId="58" fillId="0" borderId="0" xfId="71" applyNumberFormat="1" applyFont="1" applyFill="1" applyBorder="1" applyAlignment="1">
      <alignment horizontal="center"/>
    </xf>
    <xf numFmtId="180" fontId="22" fillId="0" borderId="0" xfId="71" applyNumberFormat="1" applyFont="1" applyFill="1" applyBorder="1" applyAlignment="1"/>
    <xf numFmtId="0" fontId="22" fillId="0" borderId="0" xfId="62" applyFont="1" applyFill="1" applyBorder="1" applyAlignment="1">
      <alignment vertical="top" wrapText="1"/>
    </xf>
    <xf numFmtId="0" fontId="22" fillId="0" borderId="0" xfId="62" applyNumberFormat="1" applyFont="1" applyFill="1" applyBorder="1"/>
    <xf numFmtId="185" fontId="21" fillId="0" borderId="0" xfId="58" applyNumberFormat="1" applyFont="1" applyFill="1" applyBorder="1" applyAlignment="1">
      <alignment horizontal="right" vertical="top" wrapText="1"/>
    </xf>
    <xf numFmtId="49" fontId="58" fillId="0" borderId="0" xfId="44" applyNumberFormat="1" applyFont="1" applyFill="1" applyBorder="1"/>
    <xf numFmtId="0" fontId="58" fillId="0" borderId="0" xfId="71" applyFont="1" applyFill="1" applyBorder="1"/>
    <xf numFmtId="0" fontId="22" fillId="0" borderId="0" xfId="62" applyFont="1" applyFill="1" applyBorder="1" applyAlignment="1">
      <alignment horizontal="left"/>
    </xf>
    <xf numFmtId="0" fontId="22" fillId="0" borderId="0" xfId="45" applyFont="1" applyFill="1" applyBorder="1"/>
    <xf numFmtId="0" fontId="58" fillId="0" borderId="0" xfId="44" applyFont="1" applyFill="1" applyBorder="1" applyAlignment="1">
      <alignment horizontal="right"/>
    </xf>
    <xf numFmtId="0" fontId="58" fillId="0" borderId="0" xfId="44" applyFont="1" applyFill="1" applyBorder="1" applyAlignment="1">
      <alignment horizontal="center"/>
    </xf>
    <xf numFmtId="49" fontId="58" fillId="0" borderId="0" xfId="44" applyNumberFormat="1" applyFont="1" applyFill="1" applyBorder="1" applyAlignment="1">
      <alignment horizontal="center"/>
    </xf>
    <xf numFmtId="0" fontId="22" fillId="0" borderId="0" xfId="45" applyFont="1" applyFill="1" applyBorder="1" applyAlignment="1">
      <alignment vertical="top" wrapText="1"/>
    </xf>
    <xf numFmtId="0" fontId="22" fillId="0" borderId="0" xfId="45" applyFont="1" applyFill="1" applyBorder="1" applyAlignment="1">
      <alignment horizontal="right" vertical="top" wrapText="1"/>
    </xf>
    <xf numFmtId="0" fontId="22" fillId="0" borderId="0" xfId="45" applyNumberFormat="1" applyFont="1" applyFill="1" applyBorder="1"/>
    <xf numFmtId="0" fontId="21" fillId="0" borderId="0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left"/>
    </xf>
    <xf numFmtId="0" fontId="22" fillId="0" borderId="0" xfId="66" applyFont="1" applyFill="1" applyBorder="1" applyProtection="1"/>
    <xf numFmtId="0" fontId="22" fillId="0" borderId="0" xfId="50" applyFont="1" applyFill="1" applyBorder="1" applyAlignment="1">
      <alignment horizontal="left"/>
    </xf>
    <xf numFmtId="0" fontId="58" fillId="0" borderId="0" xfId="58" applyNumberFormat="1" applyFont="1" applyFill="1" applyBorder="1"/>
    <xf numFmtId="0" fontId="57" fillId="0" borderId="0" xfId="58" applyFont="1" applyFill="1" applyBorder="1" applyAlignment="1">
      <alignment horizontal="left" vertical="top"/>
    </xf>
    <xf numFmtId="0" fontId="23" fillId="0" borderId="0" xfId="58" applyNumberFormat="1" applyFont="1" applyFill="1" applyBorder="1" applyAlignment="1" applyProtection="1">
      <alignment horizontal="center"/>
    </xf>
    <xf numFmtId="0" fontId="21" fillId="0" borderId="0" xfId="58" applyNumberFormat="1" applyFont="1" applyFill="1" applyBorder="1" applyAlignment="1" applyProtection="1">
      <alignment horizontal="left"/>
    </xf>
    <xf numFmtId="0" fontId="23" fillId="0" borderId="0" xfId="58" applyNumberFormat="1" applyFont="1" applyFill="1" applyBorder="1" applyAlignment="1">
      <alignment horizontal="center"/>
    </xf>
    <xf numFmtId="0" fontId="21" fillId="0" borderId="0" xfId="58" applyNumberFormat="1" applyFont="1" applyFill="1" applyBorder="1" applyAlignment="1">
      <alignment horizontal="left"/>
    </xf>
    <xf numFmtId="0" fontId="23" fillId="0" borderId="0" xfId="58" applyFont="1" applyFill="1" applyBorder="1" applyAlignment="1" applyProtection="1">
      <alignment horizontal="center"/>
    </xf>
    <xf numFmtId="0" fontId="24" fillId="0" borderId="0" xfId="43" applyFont="1" applyFill="1" applyBorder="1" applyAlignment="1">
      <alignment horizontal="center"/>
    </xf>
    <xf numFmtId="0" fontId="24" fillId="0" borderId="0" xfId="58" applyFont="1" applyFill="1" applyBorder="1"/>
    <xf numFmtId="49" fontId="58" fillId="0" borderId="0" xfId="58" applyNumberFormat="1" applyFont="1" applyFill="1" applyBorder="1" applyAlignment="1">
      <alignment horizontal="right"/>
    </xf>
    <xf numFmtId="0" fontId="58" fillId="0" borderId="0" xfId="58" applyFont="1" applyFill="1" applyBorder="1" applyAlignment="1">
      <alignment horizontal="right"/>
    </xf>
    <xf numFmtId="0" fontId="22" fillId="0" borderId="0" xfId="58" applyFont="1" applyFill="1" applyBorder="1" applyAlignment="1">
      <alignment vertical="center"/>
    </xf>
    <xf numFmtId="0" fontId="22" fillId="0" borderId="0" xfId="58" applyFont="1" applyFill="1" applyBorder="1" applyAlignment="1">
      <alignment horizontal="left" vertical="center"/>
    </xf>
    <xf numFmtId="0" fontId="21" fillId="0" borderId="0" xfId="60" applyFont="1" applyFill="1" applyBorder="1" applyAlignment="1" applyProtection="1">
      <alignment horizontal="center"/>
    </xf>
    <xf numFmtId="0" fontId="22" fillId="0" borderId="0" xfId="60" applyFont="1" applyFill="1" applyBorder="1"/>
    <xf numFmtId="0" fontId="22" fillId="0" borderId="0" xfId="67" applyFont="1" applyFill="1" applyBorder="1" applyProtection="1"/>
    <xf numFmtId="0" fontId="22" fillId="0" borderId="0" xfId="60" applyNumberFormat="1" applyFont="1" applyFill="1" applyBorder="1"/>
    <xf numFmtId="0" fontId="36" fillId="0" borderId="0" xfId="44" applyFont="1" applyFill="1" applyBorder="1"/>
    <xf numFmtId="0" fontId="22" fillId="0" borderId="0" xfId="0" applyFont="1" applyBorder="1" applyAlignment="1">
      <alignment vertical="center"/>
    </xf>
    <xf numFmtId="0" fontId="58" fillId="0" borderId="0" xfId="44" applyNumberFormat="1" applyFont="1" applyFill="1" applyBorder="1"/>
    <xf numFmtId="0" fontId="22" fillId="0" borderId="0" xfId="57" applyFont="1" applyFill="1" applyBorder="1" applyAlignment="1">
      <alignment vertical="center"/>
    </xf>
    <xf numFmtId="0" fontId="22" fillId="0" borderId="0" xfId="57" applyNumberFormat="1" applyFont="1" applyFill="1" applyBorder="1"/>
    <xf numFmtId="0" fontId="22" fillId="0" borderId="0" xfId="57" applyFont="1" applyFill="1" applyBorder="1" applyAlignment="1">
      <alignment horizontal="left" vertical="center"/>
    </xf>
    <xf numFmtId="0" fontId="22" fillId="0" borderId="0" xfId="57" applyFont="1" applyFill="1" applyBorder="1" applyAlignment="1">
      <alignment horizontal="left"/>
    </xf>
    <xf numFmtId="0" fontId="36" fillId="0" borderId="0" xfId="44" applyFont="1" applyFill="1" applyBorder="1" applyAlignment="1">
      <alignment vertical="top"/>
    </xf>
    <xf numFmtId="0" fontId="60" fillId="0" borderId="0" xfId="44" applyFont="1" applyFill="1" applyBorder="1"/>
    <xf numFmtId="0" fontId="56" fillId="0" borderId="0" xfId="44" applyFont="1" applyFill="1" applyBorder="1"/>
    <xf numFmtId="0" fontId="22" fillId="0" borderId="0" xfId="44" applyNumberFormat="1" applyFont="1" applyFill="1" applyBorder="1" applyAlignment="1">
      <alignment horizontal="center"/>
    </xf>
    <xf numFmtId="0" fontId="58" fillId="27" borderId="0" xfId="44" applyNumberFormat="1" applyFont="1" applyFill="1" applyBorder="1"/>
    <xf numFmtId="0" fontId="58" fillId="27" borderId="0" xfId="44" applyNumberFormat="1" applyFont="1" applyFill="1" applyBorder="1" applyAlignment="1">
      <alignment horizontal="right"/>
    </xf>
    <xf numFmtId="0" fontId="22" fillId="27" borderId="0" xfId="44" applyNumberFormat="1" applyFont="1" applyFill="1" applyBorder="1"/>
    <xf numFmtId="0" fontId="22" fillId="24" borderId="0" xfId="44" applyNumberFormat="1" applyFont="1" applyFill="1" applyBorder="1"/>
    <xf numFmtId="165" fontId="22" fillId="0" borderId="0" xfId="73" applyFont="1" applyFill="1" applyBorder="1" applyAlignment="1"/>
    <xf numFmtId="165" fontId="22" fillId="0" borderId="0" xfId="73" applyFont="1" applyFill="1" applyBorder="1"/>
    <xf numFmtId="0" fontId="22" fillId="0" borderId="0" xfId="73" applyNumberFormat="1" applyFont="1" applyFill="1" applyBorder="1"/>
    <xf numFmtId="0" fontId="24" fillId="0" borderId="0" xfId="0" applyFont="1" applyBorder="1" applyAlignment="1"/>
    <xf numFmtId="0" fontId="22" fillId="0" borderId="0" xfId="65" applyFont="1" applyFill="1" applyBorder="1" applyProtection="1"/>
    <xf numFmtId="165" fontId="22" fillId="0" borderId="0" xfId="72" applyNumberFormat="1" applyFont="1" applyFill="1" applyBorder="1" applyAlignment="1"/>
    <xf numFmtId="165" fontId="22" fillId="0" borderId="0" xfId="72" applyNumberFormat="1" applyFont="1" applyFill="1" applyBorder="1" applyAlignment="1">
      <alignment horizontal="right"/>
    </xf>
    <xf numFmtId="0" fontId="58" fillId="24" borderId="0" xfId="58" applyFont="1" applyFill="1" applyBorder="1" applyAlignment="1"/>
    <xf numFmtId="165" fontId="58" fillId="24" borderId="0" xfId="58" applyNumberFormat="1" applyFont="1" applyFill="1" applyBorder="1" applyAlignment="1"/>
    <xf numFmtId="165" fontId="58" fillId="24" borderId="0" xfId="72" applyNumberFormat="1" applyFont="1" applyFill="1" applyBorder="1" applyAlignment="1"/>
    <xf numFmtId="165" fontId="58" fillId="24" borderId="0" xfId="72" applyNumberFormat="1" applyFont="1" applyFill="1" applyBorder="1" applyAlignment="1">
      <alignment horizontal="right"/>
    </xf>
    <xf numFmtId="165" fontId="56" fillId="0" borderId="0" xfId="72" applyNumberFormat="1" applyFont="1" applyFill="1" applyBorder="1" applyAlignment="1"/>
    <xf numFmtId="165" fontId="56" fillId="0" borderId="0" xfId="72" applyNumberFormat="1" applyFont="1" applyFill="1" applyBorder="1" applyAlignment="1">
      <alignment horizontal="right"/>
    </xf>
    <xf numFmtId="165" fontId="22" fillId="0" borderId="0" xfId="73" applyFont="1" applyFill="1" applyBorder="1" applyAlignment="1">
      <alignment vertical="center"/>
    </xf>
    <xf numFmtId="0" fontId="22" fillId="0" borderId="0" xfId="73" applyNumberFormat="1" applyFont="1" applyFill="1" applyBorder="1" applyAlignment="1">
      <alignment vertical="center"/>
    </xf>
    <xf numFmtId="0" fontId="42" fillId="0" borderId="0" xfId="58" applyFont="1" applyFill="1" applyBorder="1" applyAlignment="1">
      <alignment horizontal="right"/>
    </xf>
    <xf numFmtId="0" fontId="42" fillId="0" borderId="0" xfId="58" applyFont="1" applyFill="1" applyBorder="1"/>
    <xf numFmtId="0" fontId="42" fillId="0" borderId="0" xfId="58" applyNumberFormat="1" applyFont="1" applyFill="1" applyBorder="1"/>
    <xf numFmtId="49" fontId="47" fillId="0" borderId="0" xfId="58" applyNumberFormat="1" applyFont="1" applyFill="1" applyBorder="1" applyAlignment="1">
      <alignment horizontal="right"/>
    </xf>
    <xf numFmtId="0" fontId="55" fillId="0" borderId="0" xfId="58" applyFont="1" applyFill="1" applyBorder="1" applyAlignment="1"/>
    <xf numFmtId="0" fontId="47" fillId="0" borderId="0" xfId="58" applyFont="1" applyFill="1" applyBorder="1" applyAlignment="1"/>
    <xf numFmtId="0" fontId="22" fillId="0" borderId="0" xfId="58" applyFont="1" applyFill="1" applyBorder="1" applyAlignment="1">
      <alignment wrapText="1"/>
    </xf>
    <xf numFmtId="0" fontId="22" fillId="0" borderId="0" xfId="47" applyFont="1" applyFill="1" applyBorder="1"/>
    <xf numFmtId="0" fontId="22" fillId="0" borderId="0" xfId="44" applyNumberFormat="1" applyFont="1" applyFill="1" applyBorder="1" applyAlignment="1"/>
    <xf numFmtId="0" fontId="58" fillId="0" borderId="0" xfId="44" applyNumberFormat="1" applyFont="1" applyFill="1" applyBorder="1" applyAlignment="1"/>
    <xf numFmtId="0" fontId="58" fillId="0" borderId="0" xfId="44" applyNumberFormat="1" applyFont="1" applyFill="1" applyBorder="1" applyAlignment="1">
      <alignment horizontal="right"/>
    </xf>
    <xf numFmtId="0" fontId="22" fillId="0" borderId="0" xfId="47" applyFont="1" applyFill="1" applyBorder="1" applyAlignment="1">
      <alignment horizontal="left"/>
    </xf>
    <xf numFmtId="0" fontId="22" fillId="0" borderId="0" xfId="47" applyNumberFormat="1" applyFont="1" applyFill="1" applyBorder="1"/>
    <xf numFmtId="0" fontId="22" fillId="0" borderId="0" xfId="46" applyFont="1" applyFill="1" applyBorder="1"/>
    <xf numFmtId="0" fontId="22" fillId="0" borderId="0" xfId="46" applyNumberFormat="1" applyFont="1" applyFill="1" applyBorder="1"/>
    <xf numFmtId="0" fontId="22" fillId="0" borderId="0" xfId="51" applyFont="1" applyFill="1" applyBorder="1"/>
    <xf numFmtId="0" fontId="22" fillId="0" borderId="0" xfId="69" applyFont="1" applyFill="1" applyBorder="1" applyProtection="1"/>
    <xf numFmtId="0" fontId="24" fillId="0" borderId="0" xfId="44" applyNumberFormat="1" applyFont="1" applyFill="1" applyBorder="1"/>
    <xf numFmtId="0" fontId="59" fillId="0" borderId="0" xfId="44" applyFont="1" applyFill="1" applyBorder="1"/>
    <xf numFmtId="0" fontId="22" fillId="0" borderId="0" xfId="51" applyFont="1" applyFill="1" applyBorder="1" applyAlignment="1"/>
    <xf numFmtId="0" fontId="22" fillId="0" borderId="0" xfId="51" applyNumberFormat="1" applyFont="1" applyFill="1" applyBorder="1"/>
    <xf numFmtId="0" fontId="22" fillId="0" borderId="0" xfId="30" applyNumberFormat="1" applyFont="1" applyFill="1" applyBorder="1" applyAlignment="1">
      <alignment wrapText="1"/>
    </xf>
    <xf numFmtId="0" fontId="21" fillId="0" borderId="0" xfId="83" applyFont="1" applyFill="1" applyBorder="1" applyAlignment="1">
      <alignment horizontal="center" vertical="center" wrapText="1"/>
    </xf>
    <xf numFmtId="0" fontId="21" fillId="0" borderId="0" xfId="83" applyFont="1" applyFill="1" applyBorder="1" applyAlignment="1" applyProtection="1">
      <alignment horizontal="center" vertical="center" wrapText="1"/>
    </xf>
    <xf numFmtId="0" fontId="22" fillId="0" borderId="0" xfId="59" applyFont="1" applyFill="1" applyBorder="1"/>
    <xf numFmtId="43" fontId="22" fillId="0" borderId="0" xfId="29" applyFont="1" applyFill="1" applyBorder="1"/>
    <xf numFmtId="0" fontId="22" fillId="0" borderId="0" xfId="59" applyFont="1" applyFill="1" applyBorder="1" applyAlignment="1">
      <alignment horizontal="left" vertical="center"/>
    </xf>
    <xf numFmtId="0" fontId="22" fillId="0" borderId="0" xfId="59" applyFont="1" applyFill="1" applyBorder="1" applyAlignment="1">
      <alignment vertical="center"/>
    </xf>
    <xf numFmtId="0" fontId="22" fillId="0" borderId="0" xfId="59" applyNumberFormat="1" applyFont="1" applyFill="1" applyBorder="1"/>
    <xf numFmtId="0" fontId="42" fillId="0" borderId="0" xfId="58" applyNumberFormat="1" applyFont="1" applyFill="1" applyBorder="1" applyAlignment="1"/>
    <xf numFmtId="0" fontId="58" fillId="26" borderId="0" xfId="58" applyFont="1" applyFill="1" applyBorder="1" applyAlignment="1"/>
    <xf numFmtId="0" fontId="58" fillId="26" borderId="0" xfId="58" applyNumberFormat="1" applyFont="1" applyFill="1" applyBorder="1" applyAlignment="1"/>
    <xf numFmtId="0" fontId="58" fillId="26" borderId="0" xfId="58" applyFont="1" applyFill="1" applyBorder="1" applyAlignment="1">
      <alignment horizontal="right"/>
    </xf>
    <xf numFmtId="0" fontId="42" fillId="26" borderId="0" xfId="58" applyFont="1" applyFill="1" applyBorder="1" applyAlignment="1"/>
    <xf numFmtId="0" fontId="42" fillId="26" borderId="0" xfId="58" applyNumberFormat="1" applyFont="1" applyFill="1" applyBorder="1" applyAlignment="1"/>
    <xf numFmtId="0" fontId="42" fillId="26" borderId="0" xfId="58" applyFont="1" applyFill="1" applyBorder="1"/>
    <xf numFmtId="0" fontId="36" fillId="26" borderId="0" xfId="58" applyNumberFormat="1" applyFont="1" applyFill="1" applyBorder="1" applyAlignment="1"/>
    <xf numFmtId="0" fontId="57" fillId="26" borderId="0" xfId="58" applyNumberFormat="1" applyFont="1" applyFill="1" applyBorder="1" applyAlignment="1"/>
    <xf numFmtId="0" fontId="57" fillId="26" borderId="0" xfId="58" applyFont="1" applyFill="1" applyBorder="1" applyAlignment="1">
      <alignment horizontal="right"/>
    </xf>
    <xf numFmtId="0" fontId="24" fillId="0" borderId="0" xfId="59" applyFont="1" applyFill="1" applyBorder="1"/>
    <xf numFmtId="0" fontId="24" fillId="0" borderId="0" xfId="59" applyFont="1" applyFill="1" applyBorder="1" applyAlignment="1">
      <alignment horizontal="left"/>
    </xf>
    <xf numFmtId="0" fontId="22" fillId="0" borderId="0" xfId="59" applyFont="1" applyFill="1" applyBorder="1" applyAlignment="1">
      <alignment horizontal="center" vertical="top" wrapText="1"/>
    </xf>
    <xf numFmtId="0" fontId="22" fillId="0" borderId="0" xfId="61" applyFont="1" applyFill="1" applyBorder="1"/>
    <xf numFmtId="0" fontId="22" fillId="0" borderId="0" xfId="68" applyFont="1" applyFill="1" applyBorder="1" applyProtection="1"/>
    <xf numFmtId="0" fontId="58" fillId="24" borderId="0" xfId="58" applyFont="1" applyFill="1" applyBorder="1" applyAlignment="1" applyProtection="1">
      <alignment horizontal="left" vertical="center" wrapText="1"/>
    </xf>
    <xf numFmtId="0" fontId="22" fillId="0" borderId="0" xfId="61" applyFont="1" applyFill="1" applyBorder="1" applyAlignment="1"/>
    <xf numFmtId="0" fontId="58" fillId="24" borderId="0" xfId="58" applyFont="1" applyFill="1" applyBorder="1" applyAlignment="1" applyProtection="1">
      <alignment horizontal="center"/>
    </xf>
    <xf numFmtId="0" fontId="22" fillId="0" borderId="0" xfId="61" applyNumberFormat="1" applyFont="1" applyFill="1" applyBorder="1"/>
    <xf numFmtId="43" fontId="22" fillId="0" borderId="0" xfId="61" applyNumberFormat="1" applyFont="1" applyFill="1" applyBorder="1" applyAlignment="1">
      <alignment horizontal="right" wrapText="1"/>
    </xf>
    <xf numFmtId="0" fontId="62" fillId="0" borderId="0" xfId="71" applyFont="1" applyFill="1" applyBorder="1" applyAlignment="1"/>
    <xf numFmtId="0" fontId="58" fillId="0" borderId="0" xfId="71" applyFont="1" applyFill="1" applyBorder="1" applyAlignment="1">
      <alignment horizontal="center"/>
    </xf>
    <xf numFmtId="43" fontId="22" fillId="0" borderId="0" xfId="30" applyFont="1" applyFill="1" applyBorder="1" applyAlignment="1">
      <alignment wrapText="1"/>
    </xf>
    <xf numFmtId="0" fontId="22" fillId="0" borderId="0" xfId="71" applyFont="1" applyFill="1" applyBorder="1" applyAlignment="1">
      <alignment horizontal="center"/>
    </xf>
    <xf numFmtId="0" fontId="59" fillId="0" borderId="0" xfId="71" applyFont="1" applyFill="1" applyBorder="1" applyAlignment="1">
      <alignment horizontal="center"/>
    </xf>
    <xf numFmtId="3" fontId="58" fillId="0" borderId="0" xfId="71" applyNumberFormat="1" applyFont="1" applyFill="1" applyBorder="1" applyAlignment="1"/>
    <xf numFmtId="1" fontId="58" fillId="0" borderId="0" xfId="44" applyNumberFormat="1" applyFont="1" applyFill="1" applyBorder="1" applyAlignment="1"/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2 2" xfId="82"/>
    <cellStyle name="Comma 2 3" xfId="84"/>
    <cellStyle name="Comma 3" xfId="30"/>
    <cellStyle name="Comma 4" xfId="31"/>
    <cellStyle name="Comma 5" xfId="32"/>
    <cellStyle name="Comma 6" xfId="3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2" xfId="43"/>
    <cellStyle name="Normal_budget 2004-05_2.6.04" xfId="44"/>
    <cellStyle name="Normal_budget 2004-05_2.6.04_1st supp. vol. II" xfId="45"/>
    <cellStyle name="Normal_budget 2004-05_2.6.04_1st supp.vol.III" xfId="46"/>
    <cellStyle name="Normal_budget 2004-05_2.6.04_1st supp.vol.III 2" xfId="47"/>
    <cellStyle name="Normal_budget 2004-05_2.6.04_2nd&amp;FinalSUppl08-0Web" xfId="48"/>
    <cellStyle name="Normal_budget 2004-05_2.6.04_2nd&amp;FinalSUppl08-0Web 2" xfId="83"/>
    <cellStyle name="Normal_budget 2004-05_2.6.04_Dem11" xfId="49"/>
    <cellStyle name="Normal_budget 2004-05_2.6.04_Dem13" xfId="50"/>
    <cellStyle name="Normal_budget 2004-05_2.6.04_Dem40 2" xfId="51"/>
    <cellStyle name="Normal_budget 2004-05_27.5.04" xfId="52"/>
    <cellStyle name="Normal_BUDGET FOR  03-04" xfId="53"/>
    <cellStyle name="Normal_BUDGET FOR  03-04 10-02-03 2" xfId="54"/>
    <cellStyle name="Normal_BUDGET FOR  03-04 10-02-03_Dem41" xfId="81"/>
    <cellStyle name="Normal_BUDGET FOR  03-04..." xfId="55"/>
    <cellStyle name="Normal_BUDGET FOR  03-04_Dem2" xfId="56"/>
    <cellStyle name="Normal_budget for 03-04" xfId="57"/>
    <cellStyle name="Normal_budget for 03-04 2" xfId="58"/>
    <cellStyle name="Normal_budget for 03-04_1st supp. vol.IV" xfId="59"/>
    <cellStyle name="Normal_budget for 03-04_Dem19" xfId="60"/>
    <cellStyle name="Normal_budget for 03-04_Dem39" xfId="61"/>
    <cellStyle name="Normal_budget for 03-04_Dem7" xfId="62"/>
    <cellStyle name="Normal_BUDGET-2000" xfId="63"/>
    <cellStyle name="Normal_budgetDocNIC02-03" xfId="64"/>
    <cellStyle name="Normal_budgetDocNIC02-03_1st supp.vol.III" xfId="65"/>
    <cellStyle name="Normal_budgetDocNIC02-03_Dem11" xfId="80"/>
    <cellStyle name="Normal_budgetDocNIC02-03_Dem13" xfId="66"/>
    <cellStyle name="Normal_budgetDocNIC02-03_Dem19" xfId="67"/>
    <cellStyle name="Normal_budgetDocNIC02-03_Dem39" xfId="68"/>
    <cellStyle name="Normal_budgetDocNIC02-03_Dem40 2" xfId="69"/>
    <cellStyle name="Normal_DEMAND17" xfId="70"/>
    <cellStyle name="Normal_DEMAND17 2" xfId="71"/>
    <cellStyle name="Normal_DEMAND51" xfId="72"/>
    <cellStyle name="Normal_DEMAND51_1st supp.vol.III" xfId="73"/>
    <cellStyle name="Normal_DEMAND51_1st supp.vol.III 2" xfId="74"/>
    <cellStyle name="Note" xfId="75" builtinId="10" customBuiltin="1"/>
    <cellStyle name="Output" xfId="76" builtinId="21" customBuiltin="1"/>
    <cellStyle name="Title" xfId="77" builtinId="15" customBuiltin="1"/>
    <cellStyle name="Total" xfId="78" builtinId="25" customBuiltin="1"/>
    <cellStyle name="Warning Text" xfId="79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comments" Target="../comments3.xml"/><Relationship Id="rId5" Type="http://schemas.openxmlformats.org/officeDocument/2006/relationships/printerSettings" Target="../printerSettings/printerSettings80.bin"/><Relationship Id="rId10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4.bin"/><Relationship Id="rId3" Type="http://schemas.openxmlformats.org/officeDocument/2006/relationships/printerSettings" Target="../printerSettings/printerSettings119.bin"/><Relationship Id="rId7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18.bin"/><Relationship Id="rId1" Type="http://schemas.openxmlformats.org/officeDocument/2006/relationships/printerSettings" Target="../printerSettings/printerSettings117.bin"/><Relationship Id="rId6" Type="http://schemas.openxmlformats.org/officeDocument/2006/relationships/printerSettings" Target="../printerSettings/printerSettings122.bin"/><Relationship Id="rId5" Type="http://schemas.openxmlformats.org/officeDocument/2006/relationships/printerSettings" Target="../printerSettings/printerSettings121.bin"/><Relationship Id="rId4" Type="http://schemas.openxmlformats.org/officeDocument/2006/relationships/printerSettings" Target="../printerSettings/printerSettings120.bin"/><Relationship Id="rId9" Type="http://schemas.openxmlformats.org/officeDocument/2006/relationships/printerSettings" Target="../printerSettings/printerSettings1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1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4" Type="http://schemas.openxmlformats.org/officeDocument/2006/relationships/printerSettings" Target="../printerSettings/printerSettings132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44.bin"/><Relationship Id="rId1" Type="http://schemas.openxmlformats.org/officeDocument/2006/relationships/printerSettings" Target="../printerSettings/printerSettings143.bin"/><Relationship Id="rId6" Type="http://schemas.openxmlformats.org/officeDocument/2006/relationships/printerSettings" Target="../printerSettings/printerSettings148.bin"/><Relationship Id="rId5" Type="http://schemas.openxmlformats.org/officeDocument/2006/relationships/printerSettings" Target="../printerSettings/printerSettings147.bin"/><Relationship Id="rId4" Type="http://schemas.openxmlformats.org/officeDocument/2006/relationships/printerSettings" Target="../printerSettings/printerSettings14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1.bin"/><Relationship Id="rId2" Type="http://schemas.openxmlformats.org/officeDocument/2006/relationships/printerSettings" Target="../printerSettings/printerSettings150.bin"/><Relationship Id="rId1" Type="http://schemas.openxmlformats.org/officeDocument/2006/relationships/printerSettings" Target="../printerSettings/printerSettings149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9.bin"/><Relationship Id="rId3" Type="http://schemas.openxmlformats.org/officeDocument/2006/relationships/printerSettings" Target="../printerSettings/printerSettings154.bin"/><Relationship Id="rId7" Type="http://schemas.openxmlformats.org/officeDocument/2006/relationships/printerSettings" Target="../printerSettings/printerSettings158.bin"/><Relationship Id="rId2" Type="http://schemas.openxmlformats.org/officeDocument/2006/relationships/printerSettings" Target="../printerSettings/printerSettings153.bin"/><Relationship Id="rId1" Type="http://schemas.openxmlformats.org/officeDocument/2006/relationships/printerSettings" Target="../printerSettings/printerSettings152.bin"/><Relationship Id="rId6" Type="http://schemas.openxmlformats.org/officeDocument/2006/relationships/printerSettings" Target="../printerSettings/printerSettings157.bin"/><Relationship Id="rId11" Type="http://schemas.openxmlformats.org/officeDocument/2006/relationships/comments" Target="../comments4.xml"/><Relationship Id="rId5" Type="http://schemas.openxmlformats.org/officeDocument/2006/relationships/printerSettings" Target="../printerSettings/printerSettings156.bin"/><Relationship Id="rId10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155.bin"/><Relationship Id="rId9" Type="http://schemas.openxmlformats.org/officeDocument/2006/relationships/printerSettings" Target="../printerSettings/printerSettings160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6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2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5.bin"/><Relationship Id="rId2" Type="http://schemas.openxmlformats.org/officeDocument/2006/relationships/printerSettings" Target="../printerSettings/printerSettings164.bin"/><Relationship Id="rId1" Type="http://schemas.openxmlformats.org/officeDocument/2006/relationships/printerSettings" Target="../printerSettings/printerSettings163.bin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5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76.bin"/><Relationship Id="rId1" Type="http://schemas.openxmlformats.org/officeDocument/2006/relationships/printerSettings" Target="../printerSettings/printerSettings175.bin"/><Relationship Id="rId6" Type="http://schemas.openxmlformats.org/officeDocument/2006/relationships/printerSettings" Target="../printerSettings/printerSettings180.bin"/><Relationship Id="rId5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7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10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printerSettings" Target="../printerSettings/printerSettings66.bin"/><Relationship Id="rId7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65"/>
  <sheetViews>
    <sheetView view="pageBreakPreview" topLeftCell="A49" zoomScaleSheetLayoutView="100" workbookViewId="0">
      <selection activeCell="C51" sqref="C51"/>
    </sheetView>
  </sheetViews>
  <sheetFormatPr defaultColWidth="9.140625" defaultRowHeight="15"/>
  <cols>
    <col min="1" max="1" width="6" style="63" customWidth="1"/>
    <col min="2" max="2" width="61" style="62" customWidth="1"/>
    <col min="3" max="3" width="20.7109375" style="64" customWidth="1"/>
    <col min="4" max="16384" width="9.140625" style="62"/>
  </cols>
  <sheetData>
    <row r="1" spans="1:12" ht="15.75">
      <c r="A1" s="1569" t="s">
        <v>158</v>
      </c>
      <c r="B1" s="1569"/>
      <c r="C1" s="1569"/>
    </row>
    <row r="2" spans="1:12" ht="12.75" customHeight="1">
      <c r="A2" s="529"/>
      <c r="B2" s="529"/>
      <c r="C2" s="529"/>
    </row>
    <row r="3" spans="1:12" ht="92.25" customHeight="1">
      <c r="A3" s="1567" t="s">
        <v>670</v>
      </c>
      <c r="B3" s="1567"/>
      <c r="C3" s="1567"/>
      <c r="D3" s="1676"/>
      <c r="E3" s="1676"/>
      <c r="F3" s="1676"/>
      <c r="G3" s="1676"/>
      <c r="H3" s="1676"/>
      <c r="I3" s="1676"/>
      <c r="J3" s="1676"/>
      <c r="K3" s="1676"/>
      <c r="L3" s="1676"/>
    </row>
    <row r="4" spans="1:12" ht="15.75" thickBot="1">
      <c r="A4" s="1568" t="s">
        <v>131</v>
      </c>
      <c r="B4" s="1568"/>
      <c r="C4" s="1568"/>
      <c r="D4" s="1676"/>
      <c r="E4" s="1676"/>
      <c r="F4" s="1676"/>
      <c r="G4" s="1676"/>
      <c r="H4" s="1676"/>
      <c r="I4" s="1676"/>
      <c r="J4" s="1676"/>
      <c r="K4" s="1676"/>
      <c r="L4" s="1676"/>
    </row>
    <row r="5" spans="1:12" ht="16.5" thickTop="1" thickBot="1">
      <c r="A5" s="273" t="s">
        <v>67</v>
      </c>
      <c r="B5" s="274" t="s">
        <v>161</v>
      </c>
      <c r="C5" s="1679" t="s">
        <v>159</v>
      </c>
      <c r="D5" s="1676"/>
      <c r="E5" s="1676"/>
      <c r="F5" s="1676"/>
      <c r="G5" s="1676"/>
      <c r="H5" s="1676"/>
      <c r="I5" s="1676"/>
      <c r="J5" s="1676"/>
      <c r="K5" s="1676"/>
      <c r="L5" s="1676"/>
    </row>
    <row r="6" spans="1:12" ht="15.75" thickTop="1">
      <c r="A6" s="1048" t="s">
        <v>68</v>
      </c>
      <c r="B6" s="1079" t="s">
        <v>160</v>
      </c>
      <c r="C6" s="1680">
        <v>504.99</v>
      </c>
      <c r="D6" s="1677"/>
      <c r="E6" s="1676"/>
      <c r="F6" s="1676"/>
      <c r="G6" s="1676"/>
      <c r="H6" s="1676"/>
      <c r="I6" s="1676"/>
      <c r="J6" s="1676"/>
      <c r="K6" s="1676"/>
      <c r="L6" s="1676"/>
    </row>
    <row r="7" spans="1:12">
      <c r="A7" s="1049" t="s">
        <v>5</v>
      </c>
      <c r="B7" s="1317" t="s">
        <v>121</v>
      </c>
      <c r="C7" s="1681">
        <v>199.43</v>
      </c>
      <c r="D7" s="1677"/>
      <c r="E7" s="1676"/>
      <c r="F7" s="1676"/>
      <c r="G7" s="1676"/>
      <c r="H7" s="1676"/>
      <c r="I7" s="1676"/>
      <c r="J7" s="1676"/>
      <c r="K7" s="1676"/>
      <c r="L7" s="1676"/>
    </row>
    <row r="8" spans="1:12">
      <c r="A8" s="1049" t="s">
        <v>6</v>
      </c>
      <c r="B8" s="1317" t="s">
        <v>157</v>
      </c>
      <c r="C8" s="1681">
        <v>29.5</v>
      </c>
      <c r="D8" s="1677"/>
      <c r="E8" s="1676"/>
      <c r="F8" s="1676"/>
      <c r="G8" s="1676"/>
      <c r="H8" s="1676"/>
      <c r="I8" s="1676"/>
      <c r="J8" s="1676"/>
      <c r="K8" s="1676"/>
      <c r="L8" s="1676"/>
    </row>
    <row r="9" spans="1:12">
      <c r="A9" s="1049" t="s">
        <v>7</v>
      </c>
      <c r="B9" s="1452" t="s">
        <v>184</v>
      </c>
      <c r="C9" s="1681">
        <v>34.39</v>
      </c>
      <c r="D9" s="1677"/>
      <c r="E9" s="1676"/>
      <c r="F9" s="1676"/>
      <c r="G9" s="1676"/>
      <c r="H9" s="1676"/>
      <c r="I9" s="1676"/>
      <c r="J9" s="1676"/>
      <c r="K9" s="1676"/>
      <c r="L9" s="1676"/>
    </row>
    <row r="10" spans="1:12">
      <c r="A10" s="1049" t="s">
        <v>8</v>
      </c>
      <c r="B10" s="1088" t="s">
        <v>75</v>
      </c>
      <c r="C10" s="1681">
        <v>1945.52</v>
      </c>
      <c r="D10" s="1677"/>
      <c r="E10" s="1676"/>
      <c r="F10" s="1676"/>
      <c r="G10" s="1676"/>
      <c r="H10" s="1676"/>
      <c r="I10" s="1676"/>
      <c r="J10" s="1676"/>
      <c r="K10" s="1676"/>
      <c r="L10" s="1676"/>
    </row>
    <row r="11" spans="1:12" s="65" customFormat="1">
      <c r="A11" s="1049" t="s">
        <v>9</v>
      </c>
      <c r="B11" s="1317" t="s">
        <v>73</v>
      </c>
      <c r="C11" s="1681">
        <v>60.01</v>
      </c>
      <c r="D11" s="1677"/>
      <c r="E11" s="1678"/>
      <c r="F11" s="348"/>
      <c r="G11" s="348"/>
      <c r="H11" s="348"/>
      <c r="I11" s="348"/>
      <c r="J11" s="1678"/>
      <c r="K11" s="1678"/>
      <c r="L11" s="1678"/>
    </row>
    <row r="12" spans="1:12">
      <c r="A12" s="1049" t="s">
        <v>10</v>
      </c>
      <c r="B12" s="1317" t="s">
        <v>666</v>
      </c>
      <c r="C12" s="1681">
        <v>3953.81</v>
      </c>
      <c r="D12" s="1677"/>
      <c r="E12" s="1676"/>
      <c r="F12" s="1676"/>
      <c r="G12" s="1676"/>
      <c r="H12" s="1676"/>
      <c r="I12" s="1676"/>
      <c r="J12" s="1676"/>
      <c r="K12" s="1676"/>
      <c r="L12" s="1676"/>
    </row>
    <row r="13" spans="1:12">
      <c r="A13" s="1049" t="s">
        <v>482</v>
      </c>
      <c r="B13" s="1317" t="s">
        <v>522</v>
      </c>
      <c r="C13" s="1681">
        <v>50</v>
      </c>
      <c r="D13" s="1677"/>
      <c r="E13" s="1676"/>
      <c r="F13" s="1676"/>
      <c r="G13" s="1676"/>
      <c r="H13" s="1676"/>
      <c r="I13" s="1676"/>
      <c r="J13" s="1676"/>
      <c r="K13" s="1676"/>
      <c r="L13" s="1676"/>
    </row>
    <row r="14" spans="1:12">
      <c r="A14" s="1049" t="s">
        <v>11</v>
      </c>
      <c r="B14" s="1317" t="s">
        <v>452</v>
      </c>
      <c r="C14" s="1681">
        <v>15</v>
      </c>
      <c r="D14" s="1677"/>
      <c r="E14" s="1676"/>
      <c r="F14" s="1676"/>
      <c r="G14" s="1676"/>
      <c r="H14" s="1676"/>
      <c r="I14" s="1676"/>
      <c r="J14" s="1676"/>
      <c r="K14" s="1676"/>
      <c r="L14" s="1676"/>
    </row>
    <row r="15" spans="1:12">
      <c r="A15" s="1049" t="s">
        <v>12</v>
      </c>
      <c r="B15" s="1317" t="s">
        <v>540</v>
      </c>
      <c r="C15" s="1681">
        <v>0.01</v>
      </c>
      <c r="D15" s="1677"/>
      <c r="E15" s="1676"/>
      <c r="F15" s="1676"/>
      <c r="G15" s="1676"/>
      <c r="H15" s="1676"/>
      <c r="I15" s="1676"/>
      <c r="J15" s="1676"/>
      <c r="K15" s="1676"/>
      <c r="L15" s="1676"/>
    </row>
    <row r="16" spans="1:12" ht="12.95" customHeight="1">
      <c r="A16" s="1208" t="s">
        <v>13</v>
      </c>
      <c r="B16" s="1440" t="s">
        <v>99</v>
      </c>
      <c r="C16" s="1681">
        <v>5.5</v>
      </c>
      <c r="D16" s="1677"/>
      <c r="E16" s="1676"/>
      <c r="F16" s="1676"/>
      <c r="G16" s="1676"/>
      <c r="H16" s="1676"/>
      <c r="I16" s="1676"/>
      <c r="J16" s="1676"/>
      <c r="K16" s="1676"/>
      <c r="L16" s="1676"/>
    </row>
    <row r="17" spans="1:12" ht="12.95" customHeight="1">
      <c r="A17" s="1049" t="s">
        <v>14</v>
      </c>
      <c r="B17" s="1440" t="s">
        <v>623</v>
      </c>
      <c r="C17" s="1682">
        <v>263</v>
      </c>
      <c r="D17" s="1677"/>
      <c r="E17" s="1676"/>
      <c r="F17" s="1676"/>
      <c r="G17" s="1676"/>
      <c r="H17" s="1676"/>
      <c r="I17" s="1676"/>
      <c r="J17" s="1676"/>
      <c r="K17" s="1676"/>
      <c r="L17" s="1676"/>
    </row>
    <row r="18" spans="1:12" ht="12.95" customHeight="1">
      <c r="A18" s="1049" t="s">
        <v>483</v>
      </c>
      <c r="B18" s="1440" t="s">
        <v>542</v>
      </c>
      <c r="C18" s="1682">
        <v>1.2</v>
      </c>
      <c r="D18" s="1677"/>
      <c r="E18" s="1676"/>
      <c r="F18" s="1676"/>
      <c r="G18" s="1676"/>
      <c r="H18" s="1676"/>
      <c r="I18" s="1676"/>
      <c r="J18" s="1676"/>
      <c r="K18" s="1676"/>
      <c r="L18" s="1676"/>
    </row>
    <row r="19" spans="1:12">
      <c r="A19" s="1049" t="s">
        <v>15</v>
      </c>
      <c r="B19" s="1571" t="s">
        <v>453</v>
      </c>
      <c r="C19" s="1683">
        <v>84.94</v>
      </c>
      <c r="D19" s="1677"/>
      <c r="E19" s="1676"/>
      <c r="F19" s="1676"/>
      <c r="G19" s="1676"/>
      <c r="H19" s="1676"/>
      <c r="I19" s="1676"/>
      <c r="J19" s="1676"/>
      <c r="K19" s="1676"/>
      <c r="L19" s="1676"/>
    </row>
    <row r="20" spans="1:12" ht="0.75" customHeight="1">
      <c r="A20" s="1455" t="s">
        <v>15</v>
      </c>
      <c r="B20" s="1571"/>
      <c r="C20" s="1684"/>
      <c r="D20" s="1677"/>
      <c r="E20" s="1676"/>
      <c r="F20" s="1676"/>
      <c r="G20" s="1676"/>
      <c r="H20" s="1676"/>
      <c r="I20" s="1676"/>
      <c r="J20" s="1676"/>
      <c r="K20" s="1676"/>
      <c r="L20" s="1676"/>
    </row>
    <row r="21" spans="1:12">
      <c r="A21" s="1454" t="s">
        <v>16</v>
      </c>
      <c r="B21" s="1440" t="s">
        <v>213</v>
      </c>
      <c r="C21" s="1685">
        <v>14</v>
      </c>
      <c r="D21" s="1677"/>
      <c r="E21" s="1676"/>
      <c r="F21" s="1676"/>
      <c r="G21" s="1676"/>
      <c r="H21" s="1676"/>
      <c r="I21" s="1676"/>
      <c r="J21" s="1676"/>
      <c r="K21" s="1676"/>
      <c r="L21" s="1676"/>
    </row>
    <row r="22" spans="1:12">
      <c r="A22" s="1049" t="s">
        <v>17</v>
      </c>
      <c r="B22" s="1440" t="s">
        <v>625</v>
      </c>
      <c r="C22" s="1685">
        <v>200</v>
      </c>
      <c r="D22" s="1677"/>
      <c r="E22" s="1676"/>
      <c r="F22" s="1676"/>
      <c r="G22" s="1676"/>
      <c r="H22" s="1676"/>
      <c r="I22" s="1676"/>
      <c r="J22" s="1676"/>
      <c r="K22" s="1676"/>
      <c r="L22" s="1676"/>
    </row>
    <row r="23" spans="1:12">
      <c r="A23" s="1456" t="s">
        <v>484</v>
      </c>
      <c r="B23" s="1317" t="s">
        <v>470</v>
      </c>
      <c r="C23" s="1685">
        <v>23</v>
      </c>
      <c r="D23" s="1677"/>
      <c r="E23" s="1676"/>
      <c r="F23" s="1676"/>
      <c r="G23" s="1676"/>
      <c r="H23" s="1676"/>
      <c r="I23" s="1676"/>
      <c r="J23" s="1676"/>
      <c r="K23" s="1676"/>
      <c r="L23" s="1676"/>
    </row>
    <row r="24" spans="1:12">
      <c r="A24" s="1049" t="s">
        <v>485</v>
      </c>
      <c r="B24" s="1440" t="s">
        <v>454</v>
      </c>
      <c r="C24" s="1681">
        <v>54</v>
      </c>
      <c r="D24" s="1677"/>
      <c r="E24" s="1676"/>
      <c r="F24" s="1676"/>
      <c r="G24" s="1676"/>
      <c r="H24" s="1676"/>
      <c r="I24" s="1676"/>
      <c r="J24" s="1676"/>
      <c r="K24" s="1676"/>
      <c r="L24" s="1676"/>
    </row>
    <row r="25" spans="1:12">
      <c r="A25" s="1049" t="s">
        <v>486</v>
      </c>
      <c r="B25" s="1440" t="s">
        <v>455</v>
      </c>
      <c r="C25" s="1681">
        <v>53.89</v>
      </c>
      <c r="D25" s="1677"/>
      <c r="E25" s="1676"/>
      <c r="F25" s="1676"/>
      <c r="G25" s="1676"/>
      <c r="H25" s="1676"/>
      <c r="I25" s="1676"/>
      <c r="J25" s="1676"/>
      <c r="K25" s="1676"/>
      <c r="L25" s="1676"/>
    </row>
    <row r="26" spans="1:12" ht="40.5" customHeight="1">
      <c r="A26" s="1208" t="s">
        <v>487</v>
      </c>
      <c r="B26" s="1016" t="s">
        <v>515</v>
      </c>
      <c r="C26" s="1681">
        <v>21.67</v>
      </c>
      <c r="D26" s="1677"/>
      <c r="E26" s="1676"/>
      <c r="F26" s="1676"/>
      <c r="G26" s="1676"/>
      <c r="H26" s="1676"/>
      <c r="I26" s="1676"/>
      <c r="J26" s="1676"/>
      <c r="K26" s="1676"/>
      <c r="L26" s="1676"/>
    </row>
    <row r="27" spans="1:12" ht="21" customHeight="1">
      <c r="A27" s="1208" t="s">
        <v>544</v>
      </c>
      <c r="B27" s="1016" t="s">
        <v>100</v>
      </c>
      <c r="C27" s="1681">
        <v>14.31</v>
      </c>
      <c r="D27" s="1677"/>
      <c r="E27" s="1676"/>
      <c r="F27" s="1676"/>
      <c r="G27" s="1676"/>
      <c r="H27" s="1676"/>
      <c r="I27" s="1676"/>
      <c r="J27" s="1676"/>
      <c r="K27" s="1676"/>
      <c r="L27" s="1676"/>
    </row>
    <row r="28" spans="1:12">
      <c r="A28" s="1208" t="s">
        <v>545</v>
      </c>
      <c r="B28" s="1317" t="s">
        <v>341</v>
      </c>
      <c r="C28" s="1681">
        <v>6</v>
      </c>
      <c r="D28" s="1677"/>
      <c r="E28" s="1676"/>
      <c r="F28" s="1676"/>
      <c r="G28" s="1676"/>
      <c r="H28" s="1676"/>
      <c r="I28" s="1676"/>
      <c r="J28" s="1676"/>
      <c r="K28" s="1676"/>
      <c r="L28" s="1676"/>
    </row>
    <row r="29" spans="1:12">
      <c r="A29" s="1049" t="s">
        <v>546</v>
      </c>
      <c r="B29" s="1317" t="s">
        <v>554</v>
      </c>
      <c r="C29" s="1681">
        <v>33</v>
      </c>
      <c r="D29" s="1677"/>
      <c r="E29" s="1676"/>
      <c r="F29" s="1676"/>
      <c r="G29" s="1676"/>
      <c r="H29" s="1676"/>
      <c r="I29" s="1676"/>
      <c r="J29" s="1676"/>
      <c r="K29" s="1676"/>
      <c r="L29" s="1676"/>
    </row>
    <row r="30" spans="1:12">
      <c r="A30" s="1049" t="s">
        <v>547</v>
      </c>
      <c r="B30" s="1317" t="s">
        <v>136</v>
      </c>
      <c r="C30" s="1681">
        <v>21.02</v>
      </c>
      <c r="D30" s="1677"/>
      <c r="E30" s="1676"/>
      <c r="F30" s="1676"/>
      <c r="G30" s="1676"/>
      <c r="H30" s="1676"/>
      <c r="I30" s="1676"/>
      <c r="J30" s="1676"/>
      <c r="K30" s="1676"/>
      <c r="L30" s="1676"/>
    </row>
    <row r="31" spans="1:12">
      <c r="A31" s="1049" t="s">
        <v>543</v>
      </c>
      <c r="B31" s="1317" t="s">
        <v>101</v>
      </c>
      <c r="C31" s="1681">
        <v>26</v>
      </c>
      <c r="D31" s="1677"/>
      <c r="E31" s="1676"/>
      <c r="F31" s="1676"/>
      <c r="G31" s="1676"/>
      <c r="H31" s="1676"/>
      <c r="I31" s="1676"/>
      <c r="J31" s="1676"/>
      <c r="K31" s="1676"/>
      <c r="L31" s="1676"/>
    </row>
    <row r="32" spans="1:12">
      <c r="A32" s="1308" t="s">
        <v>555</v>
      </c>
      <c r="B32" s="1317" t="s">
        <v>102</v>
      </c>
      <c r="C32" s="1682">
        <v>162.4</v>
      </c>
      <c r="D32" s="1677"/>
      <c r="E32" s="1676"/>
      <c r="F32" s="1676"/>
      <c r="G32" s="1676"/>
      <c r="H32" s="1676"/>
      <c r="I32" s="1676"/>
      <c r="J32" s="1676"/>
      <c r="K32" s="1676"/>
      <c r="L32" s="1676"/>
    </row>
    <row r="33" spans="1:12">
      <c r="A33" s="1309" t="s">
        <v>624</v>
      </c>
      <c r="B33" s="1317" t="s">
        <v>361</v>
      </c>
      <c r="C33" s="1682">
        <v>25</v>
      </c>
      <c r="D33" s="1677"/>
      <c r="E33" s="1676"/>
      <c r="F33" s="1676"/>
      <c r="G33" s="1676"/>
      <c r="H33" s="1676"/>
      <c r="I33" s="1676"/>
      <c r="J33" s="1676"/>
      <c r="K33" s="1676"/>
      <c r="L33" s="1676"/>
    </row>
    <row r="34" spans="1:12">
      <c r="A34" s="1309" t="s">
        <v>626</v>
      </c>
      <c r="B34" s="1317" t="s">
        <v>103</v>
      </c>
      <c r="C34" s="1682">
        <v>869.31</v>
      </c>
      <c r="D34" s="1677"/>
      <c r="E34" s="1676"/>
      <c r="F34" s="1676"/>
      <c r="G34" s="1676"/>
      <c r="H34" s="1676"/>
      <c r="I34" s="1676"/>
      <c r="J34" s="1676"/>
      <c r="K34" s="1676"/>
      <c r="L34" s="1676"/>
    </row>
    <row r="35" spans="1:12">
      <c r="A35" s="1307" t="s">
        <v>644</v>
      </c>
      <c r="B35" s="1317" t="s">
        <v>541</v>
      </c>
      <c r="C35" s="1682">
        <v>88.2</v>
      </c>
      <c r="D35" s="1677"/>
      <c r="E35" s="1676"/>
      <c r="F35" s="1676"/>
      <c r="G35" s="1676"/>
      <c r="H35" s="1676"/>
      <c r="I35" s="1676"/>
      <c r="J35" s="1676"/>
      <c r="K35" s="1676"/>
      <c r="L35" s="1676"/>
    </row>
    <row r="36" spans="1:12" ht="15.75" thickBot="1">
      <c r="A36" s="1018"/>
      <c r="B36" s="1019" t="s">
        <v>18</v>
      </c>
      <c r="C36" s="1686">
        <f>SUM(C6:C35)</f>
        <v>8759.1</v>
      </c>
      <c r="D36" s="1676"/>
      <c r="E36" s="1676"/>
      <c r="F36" s="1676"/>
      <c r="G36" s="1676"/>
      <c r="H36" s="1676"/>
      <c r="I36" s="1676"/>
      <c r="J36" s="1676"/>
      <c r="K36" s="1676"/>
      <c r="L36" s="1676"/>
    </row>
    <row r="37" spans="1:12" ht="16.5" thickTop="1" thickBot="1">
      <c r="A37" s="526"/>
      <c r="B37" s="527"/>
      <c r="C37" s="528"/>
      <c r="D37" s="1676"/>
      <c r="E37" s="1676"/>
      <c r="F37" s="1676"/>
      <c r="G37" s="1676"/>
      <c r="H37" s="1676"/>
      <c r="I37" s="1676"/>
      <c r="J37" s="1676"/>
      <c r="K37" s="1676"/>
      <c r="L37" s="1676"/>
    </row>
    <row r="38" spans="1:12" ht="16.5" thickTop="1" thickBot="1">
      <c r="A38" s="273" t="s">
        <v>19</v>
      </c>
      <c r="B38" s="274" t="s">
        <v>20</v>
      </c>
      <c r="C38" s="1679" t="s">
        <v>159</v>
      </c>
      <c r="D38" s="1676"/>
      <c r="E38" s="1676"/>
      <c r="F38" s="1676"/>
      <c r="G38" s="1676"/>
      <c r="H38" s="1676"/>
      <c r="I38" s="1676"/>
      <c r="J38" s="1676"/>
      <c r="K38" s="1676"/>
      <c r="L38" s="1676"/>
    </row>
    <row r="39" spans="1:12" ht="15.75" thickTop="1">
      <c r="A39" s="1050" t="s">
        <v>68</v>
      </c>
      <c r="B39" s="1452" t="s">
        <v>121</v>
      </c>
      <c r="C39" s="1687">
        <v>64.540000000000006</v>
      </c>
      <c r="D39" s="1677"/>
      <c r="E39" s="1676"/>
      <c r="F39" s="1676"/>
      <c r="G39" s="1676"/>
      <c r="H39" s="1676"/>
      <c r="I39" s="1676"/>
      <c r="J39" s="1676"/>
      <c r="K39" s="1676"/>
      <c r="L39" s="1676"/>
    </row>
    <row r="40" spans="1:12">
      <c r="A40" s="1050" t="s">
        <v>5</v>
      </c>
      <c r="B40" s="1452" t="s">
        <v>184</v>
      </c>
      <c r="C40" s="1687">
        <v>35.69</v>
      </c>
      <c r="D40" s="1677"/>
      <c r="E40" s="1676"/>
      <c r="F40" s="1676"/>
      <c r="G40" s="1676"/>
      <c r="H40" s="1676"/>
      <c r="I40" s="1676"/>
      <c r="J40" s="1676"/>
      <c r="K40" s="1676"/>
      <c r="L40" s="1676"/>
    </row>
    <row r="41" spans="1:12">
      <c r="A41" s="1050" t="s">
        <v>6</v>
      </c>
      <c r="B41" s="1452" t="s">
        <v>71</v>
      </c>
      <c r="C41" s="1687">
        <v>292.60000000000002</v>
      </c>
      <c r="D41" s="1677"/>
      <c r="E41" s="1676"/>
      <c r="F41" s="1676"/>
      <c r="G41" s="1676"/>
      <c r="H41" s="1676"/>
      <c r="I41" s="1676"/>
      <c r="J41" s="1676"/>
      <c r="K41" s="1676"/>
      <c r="L41" s="1676"/>
    </row>
    <row r="42" spans="1:12">
      <c r="A42" s="1050" t="s">
        <v>7</v>
      </c>
      <c r="B42" s="1317" t="s">
        <v>522</v>
      </c>
      <c r="C42" s="1687">
        <v>666.56</v>
      </c>
      <c r="D42" s="1677"/>
      <c r="E42" s="1676"/>
      <c r="F42" s="1676"/>
      <c r="G42" s="1676"/>
      <c r="H42" s="1676"/>
      <c r="I42" s="1676"/>
      <c r="J42" s="1676"/>
      <c r="K42" s="1676"/>
      <c r="L42" s="1676"/>
    </row>
    <row r="43" spans="1:12">
      <c r="A43" s="1050" t="s">
        <v>8</v>
      </c>
      <c r="B43" s="1317" t="s">
        <v>99</v>
      </c>
      <c r="C43" s="1687">
        <v>490.45</v>
      </c>
      <c r="D43" s="1677"/>
      <c r="E43" s="1676"/>
      <c r="F43" s="1676"/>
      <c r="G43" s="1676"/>
      <c r="H43" s="1676"/>
      <c r="I43" s="1676"/>
      <c r="J43" s="1676"/>
      <c r="K43" s="1676"/>
      <c r="L43" s="1676"/>
    </row>
    <row r="44" spans="1:12">
      <c r="A44" s="1308" t="s">
        <v>9</v>
      </c>
      <c r="B44" s="1317" t="s">
        <v>516</v>
      </c>
      <c r="C44" s="1687">
        <v>562.20000000000005</v>
      </c>
      <c r="D44" s="1677"/>
      <c r="E44" s="1676"/>
      <c r="F44" s="1676"/>
      <c r="G44" s="1676"/>
      <c r="H44" s="1676"/>
      <c r="I44" s="1676"/>
      <c r="J44" s="1676"/>
      <c r="K44" s="1676"/>
      <c r="L44" s="1676"/>
    </row>
    <row r="45" spans="1:12">
      <c r="A45" s="1308" t="s">
        <v>10</v>
      </c>
      <c r="B45" s="1453" t="s">
        <v>101</v>
      </c>
      <c r="C45" s="1687">
        <v>1000</v>
      </c>
      <c r="D45" s="1677"/>
      <c r="E45" s="1676"/>
      <c r="F45" s="1676"/>
      <c r="G45" s="1676"/>
      <c r="H45" s="1676"/>
      <c r="I45" s="1676"/>
      <c r="J45" s="1676"/>
      <c r="K45" s="1676"/>
      <c r="L45" s="1676"/>
    </row>
    <row r="46" spans="1:12">
      <c r="A46" s="1307" t="s">
        <v>482</v>
      </c>
      <c r="B46" s="1453" t="s">
        <v>102</v>
      </c>
      <c r="C46" s="1687">
        <v>3146.13</v>
      </c>
      <c r="D46" s="1677"/>
      <c r="E46" s="1676"/>
      <c r="F46" s="1676"/>
      <c r="G46" s="1676"/>
      <c r="H46" s="1676"/>
      <c r="I46" s="1676"/>
      <c r="J46" s="1676"/>
      <c r="K46" s="1676"/>
      <c r="L46" s="1676"/>
    </row>
    <row r="47" spans="1:12">
      <c r="A47" s="1307" t="s">
        <v>11</v>
      </c>
      <c r="B47" s="1317" t="s">
        <v>541</v>
      </c>
      <c r="C47" s="1688">
        <v>90</v>
      </c>
      <c r="D47" s="1677"/>
      <c r="E47" s="1676"/>
      <c r="F47" s="1676"/>
      <c r="G47" s="1676"/>
      <c r="H47" s="1676"/>
      <c r="I47" s="1676"/>
      <c r="J47" s="1676"/>
      <c r="K47" s="1676"/>
      <c r="L47" s="1676"/>
    </row>
    <row r="48" spans="1:12" ht="15.75" thickBot="1">
      <c r="A48" s="1307" t="s">
        <v>12</v>
      </c>
      <c r="B48" s="1452" t="s">
        <v>206</v>
      </c>
      <c r="C48" s="1689">
        <v>4007.05</v>
      </c>
      <c r="D48" s="1677"/>
      <c r="E48" s="1676"/>
      <c r="F48" s="1676"/>
      <c r="G48" s="1676"/>
      <c r="H48" s="1676"/>
      <c r="I48" s="1676"/>
      <c r="J48" s="1676"/>
      <c r="K48" s="1676"/>
      <c r="L48" s="1676"/>
    </row>
    <row r="49" spans="1:12" ht="16.5" thickTop="1" thickBot="1">
      <c r="A49" s="1307" t="s">
        <v>13</v>
      </c>
      <c r="B49" s="1317" t="s">
        <v>456</v>
      </c>
      <c r="C49" s="1690">
        <v>1075.56</v>
      </c>
      <c r="D49" s="1677"/>
      <c r="E49" s="1676"/>
      <c r="F49" s="1676"/>
      <c r="G49" s="1676"/>
      <c r="H49" s="1676"/>
      <c r="I49" s="1676"/>
      <c r="J49" s="1676"/>
      <c r="K49" s="1676"/>
      <c r="L49" s="1676"/>
    </row>
    <row r="50" spans="1:12" ht="16.5" thickTop="1" thickBot="1">
      <c r="A50" s="1310"/>
      <c r="B50" s="1311" t="s">
        <v>21</v>
      </c>
      <c r="C50" s="1691">
        <f>SUM(C39:C49)</f>
        <v>11430.78</v>
      </c>
      <c r="D50" s="1676"/>
      <c r="E50" s="1676"/>
      <c r="F50" s="1676"/>
      <c r="G50" s="1676"/>
      <c r="H50" s="1676"/>
      <c r="I50" s="1676"/>
      <c r="J50" s="1676"/>
      <c r="K50" s="1676"/>
      <c r="L50" s="1676"/>
    </row>
    <row r="51" spans="1:12" ht="16.5" thickTop="1" thickBot="1">
      <c r="A51" s="275"/>
      <c r="B51" s="272" t="s">
        <v>22</v>
      </c>
      <c r="C51" s="1692">
        <f>C50+C36</f>
        <v>20189.88</v>
      </c>
      <c r="D51" s="1676"/>
      <c r="E51" s="1676"/>
      <c r="F51" s="1676"/>
      <c r="G51" s="1676"/>
      <c r="H51" s="1676"/>
      <c r="I51" s="1676"/>
      <c r="J51" s="1676"/>
      <c r="K51" s="1676"/>
      <c r="L51" s="1676"/>
    </row>
    <row r="52" spans="1:12" ht="15.75" thickTop="1">
      <c r="A52" s="158"/>
      <c r="B52" s="159"/>
      <c r="C52" s="160"/>
      <c r="D52" s="1676"/>
      <c r="E52" s="1676"/>
      <c r="F52" s="1676"/>
      <c r="G52" s="1676"/>
      <c r="H52" s="1676"/>
      <c r="I52" s="1676"/>
      <c r="J52" s="1676"/>
      <c r="K52" s="1676"/>
      <c r="L52" s="1676"/>
    </row>
    <row r="53" spans="1:12">
      <c r="A53" s="1570" t="s">
        <v>41</v>
      </c>
      <c r="B53" s="1570"/>
      <c r="C53" s="269" t="s">
        <v>76</v>
      </c>
      <c r="D53" s="1676"/>
      <c r="E53" s="1676"/>
      <c r="F53" s="1676"/>
      <c r="G53" s="1676"/>
      <c r="H53" s="1676"/>
      <c r="I53" s="1676"/>
      <c r="J53" s="1676"/>
      <c r="K53" s="1676"/>
      <c r="L53" s="1676"/>
    </row>
    <row r="54" spans="1:12">
      <c r="A54" s="265" t="s">
        <v>162</v>
      </c>
      <c r="B54" s="266" t="s">
        <v>551</v>
      </c>
      <c r="C54" s="1261">
        <v>63.01</v>
      </c>
      <c r="D54" s="1676"/>
      <c r="E54" s="1676"/>
      <c r="F54" s="1676"/>
      <c r="G54" s="1676"/>
      <c r="H54" s="1676"/>
      <c r="I54" s="1676"/>
      <c r="J54" s="1676"/>
      <c r="K54" s="1676"/>
      <c r="L54" s="1676"/>
    </row>
    <row r="55" spans="1:12">
      <c r="A55" s="265" t="s">
        <v>163</v>
      </c>
      <c r="B55" s="266" t="s">
        <v>550</v>
      </c>
      <c r="C55" s="1261">
        <v>1378.76</v>
      </c>
      <c r="D55" s="1676"/>
      <c r="E55" s="1676"/>
      <c r="F55" s="1676"/>
      <c r="G55" s="1676"/>
      <c r="H55" s="1676"/>
      <c r="I55" s="1676"/>
      <c r="J55" s="1676"/>
      <c r="K55" s="1676"/>
      <c r="L55" s="1676"/>
    </row>
    <row r="56" spans="1:12">
      <c r="A56" s="265" t="s">
        <v>164</v>
      </c>
      <c r="B56" s="266" t="s">
        <v>552</v>
      </c>
      <c r="C56" s="1261">
        <v>6228.76</v>
      </c>
      <c r="D56" s="1676"/>
      <c r="E56" s="1676"/>
      <c r="F56" s="1676"/>
      <c r="G56" s="1676"/>
      <c r="H56" s="1676"/>
      <c r="I56" s="1676"/>
      <c r="J56" s="1676"/>
      <c r="K56" s="1676"/>
      <c r="L56" s="1676"/>
    </row>
    <row r="57" spans="1:12" ht="30.75" customHeight="1">
      <c r="A57" s="265" t="s">
        <v>165</v>
      </c>
      <c r="B57" s="1451" t="s">
        <v>166</v>
      </c>
      <c r="C57" s="1261">
        <v>125.68</v>
      </c>
      <c r="D57" s="1676"/>
      <c r="E57" s="1676"/>
      <c r="F57" s="1676"/>
      <c r="G57" s="1676"/>
      <c r="H57" s="1676"/>
      <c r="I57" s="1676"/>
      <c r="J57" s="1676"/>
      <c r="K57" s="1676"/>
      <c r="L57" s="1676"/>
    </row>
    <row r="58" spans="1:12">
      <c r="A58" s="265" t="s">
        <v>497</v>
      </c>
      <c r="B58" s="266" t="s">
        <v>70</v>
      </c>
      <c r="C58" s="1261">
        <v>292.60000000000002</v>
      </c>
      <c r="D58" s="1676"/>
      <c r="E58" s="1676"/>
      <c r="F58" s="1676"/>
      <c r="G58" s="1676"/>
      <c r="H58" s="1676"/>
      <c r="I58" s="1676"/>
      <c r="J58" s="1676"/>
      <c r="K58" s="1676"/>
      <c r="L58" s="1676"/>
    </row>
    <row r="59" spans="1:12" ht="16.149999999999999" customHeight="1">
      <c r="A59" s="1190" t="s">
        <v>665</v>
      </c>
      <c r="B59" s="266" t="s">
        <v>561</v>
      </c>
      <c r="C59" s="1261">
        <v>449.76</v>
      </c>
      <c r="D59" s="1676"/>
      <c r="E59" s="1676"/>
      <c r="F59" s="1676"/>
      <c r="G59" s="1676"/>
      <c r="H59" s="1676"/>
      <c r="I59" s="1676"/>
      <c r="J59" s="1676"/>
      <c r="K59" s="1676"/>
      <c r="L59" s="1676"/>
    </row>
    <row r="60" spans="1:12" ht="16.149999999999999" customHeight="1">
      <c r="A60" s="1190" t="s">
        <v>668</v>
      </c>
      <c r="B60" s="266" t="s">
        <v>672</v>
      </c>
      <c r="C60" s="1261">
        <v>1945.52</v>
      </c>
      <c r="D60" s="1676"/>
      <c r="E60" s="1676"/>
      <c r="F60" s="1676"/>
      <c r="G60" s="1676"/>
      <c r="H60" s="1676"/>
      <c r="I60" s="1676"/>
      <c r="J60" s="1676"/>
      <c r="K60" s="1676"/>
      <c r="L60" s="1676"/>
    </row>
    <row r="61" spans="1:12" ht="16.149999999999999" customHeight="1">
      <c r="A61" s="1190" t="s">
        <v>669</v>
      </c>
      <c r="B61" s="266" t="s">
        <v>441</v>
      </c>
      <c r="C61" s="1261">
        <v>3914.27</v>
      </c>
      <c r="D61" s="1676"/>
      <c r="E61" s="1676"/>
      <c r="F61" s="1676"/>
      <c r="G61" s="1676"/>
      <c r="H61" s="1676"/>
      <c r="I61" s="1676"/>
      <c r="J61" s="1676"/>
      <c r="K61" s="1676"/>
      <c r="L61" s="1676"/>
    </row>
    <row r="62" spans="1:12">
      <c r="A62" s="342"/>
      <c r="B62" s="268" t="s">
        <v>496</v>
      </c>
      <c r="C62" s="267">
        <f>SUM(C54:C61)</f>
        <v>14398.360000000002</v>
      </c>
      <c r="D62" s="1676"/>
      <c r="E62" s="1676"/>
      <c r="F62" s="1676"/>
      <c r="G62" s="1676"/>
      <c r="H62" s="1676"/>
      <c r="I62" s="1676"/>
      <c r="J62" s="1676"/>
      <c r="K62" s="1676"/>
      <c r="L62" s="1676"/>
    </row>
    <row r="63" spans="1:12" ht="11.25" customHeight="1">
      <c r="A63" s="1567"/>
      <c r="B63" s="1567"/>
      <c r="C63" s="1567"/>
      <c r="D63" s="1676"/>
      <c r="E63" s="1676"/>
      <c r="F63" s="1676"/>
      <c r="G63" s="1676"/>
      <c r="H63" s="1676"/>
      <c r="I63" s="1676"/>
      <c r="J63" s="1676"/>
      <c r="K63" s="1676"/>
      <c r="L63" s="1676"/>
    </row>
    <row r="64" spans="1:12" ht="18.75" customHeight="1">
      <c r="A64" s="1568" t="s">
        <v>667</v>
      </c>
      <c r="B64" s="1568"/>
      <c r="C64" s="1568"/>
      <c r="D64" s="1676"/>
      <c r="E64" s="1676"/>
      <c r="F64" s="1676"/>
      <c r="G64" s="1676"/>
      <c r="H64" s="1676"/>
      <c r="I64" s="1676"/>
      <c r="J64" s="1676"/>
      <c r="K64" s="1676"/>
      <c r="L64" s="1676"/>
    </row>
    <row r="65" spans="2:12">
      <c r="B65" s="343"/>
      <c r="C65" s="343"/>
      <c r="D65" s="1676"/>
      <c r="E65" s="1676"/>
      <c r="F65" s="1676"/>
      <c r="G65" s="1676"/>
      <c r="H65" s="1676"/>
      <c r="I65" s="1676"/>
      <c r="J65" s="1676"/>
      <c r="K65" s="1676"/>
      <c r="L65" s="1676"/>
    </row>
  </sheetData>
  <customSheetViews>
    <customSheetView guid="{44B5F5DE-C96C-4269-969A-574D4EEEEEF5}" showPageBreaks="1" view="pageBreakPreview" topLeftCell="A46">
      <selection activeCell="E51" sqref="E51"/>
      <pageMargins left="0.74803149606299202" right="0.74803149606299202" top="0.74803149606299202" bottom="4.13" header="0.35" footer="3"/>
      <printOptions horizontalCentered="1"/>
      <pageSetup paperSize="9" orientation="portrait" useFirstPageNumber="1" r:id="rId1"/>
      <headerFooter alignWithMargins="0">
        <oddFooter>&amp;C{iv}</oddFooter>
      </headerFooter>
    </customSheetView>
    <customSheetView guid="{BDCF7345-18B1-4C88-89F2-E67F940CDF85}" showPageBreaks="1" printArea="1" view="pageBreakPreview" topLeftCell="A76">
      <selection activeCell="D3" sqref="D3"/>
      <pageMargins left="0.74803149606299202" right="0.74803149606299202" top="0.74803149606299202" bottom="4.13" header="0.35" footer="3.67"/>
      <printOptions horizontalCentered="1"/>
      <pageSetup paperSize="9" orientation="portrait" useFirstPageNumber="1" r:id="rId2"/>
      <headerFooter alignWithMargins="0">
        <oddFooter>&amp;C&amp;"Times New Roman,Bold"&amp;11{ii}</oddFooter>
      </headerFooter>
    </customSheetView>
    <customSheetView guid="{F13B090A-ECDA-4418-9F13-644A873400E7}" showRuler="0" topLeftCell="A67">
      <selection activeCell="S65" sqref="S65"/>
      <pageMargins left="0.74803149606299213" right="0.74803149606299213" top="0.74803149606299213" bottom="4.1338582677165361" header="0.51181102362204722" footer="0.51181102362204722"/>
      <printOptions horizontalCentered="1"/>
      <pageSetup paperSize="9" orientation="portrait" r:id="rId3"/>
      <headerFooter alignWithMargins="0"/>
    </customSheetView>
    <customSheetView guid="{63DB0950-E90F-4380-862C-985B5EB19119}" showRuler="0" topLeftCell="A67">
      <selection activeCell="S65" sqref="S65"/>
      <pageMargins left="0.74803149606299213" right="0.74803149606299213" top="0.74803149606299213" bottom="4.1338582677165361" header="0.51181102362204722" footer="0.51181102362204722"/>
      <printOptions horizontalCentered="1"/>
      <pageSetup paperSize="9" orientation="portrait" r:id="rId4"/>
      <headerFooter alignWithMargins="0"/>
    </customSheetView>
    <customSheetView guid="{7CE36697-C418-4ED3-BCF0-EA686CB40E87}" scale="190" showRuler="0">
      <selection activeCell="B82" sqref="B82"/>
      <pageMargins left="0.74803149606299213" right="0.74803149606299213" top="0.74803149606299213" bottom="4.1338582677165361" header="0.51181102362204722" footer="0.51181102362204722"/>
      <printOptions horizontalCentered="1"/>
      <pageSetup paperSize="9" orientation="portrait" r:id="rId5"/>
      <headerFooter alignWithMargins="0"/>
    </customSheetView>
    <customSheetView guid="{0A01029B-7B3B-461F-BED3-37847DEE34DD}" showPageBreaks="1" printArea="1" view="pageBreakPreview" topLeftCell="A37">
      <selection activeCell="B50" sqref="B50"/>
      <pageMargins left="0.74803149606299202" right="0.74803149606299202" top="0.74803149606299202" bottom="4.13" header="0.35" footer="3.67"/>
      <printOptions horizontalCentered="1"/>
      <pageSetup paperSize="9" orientation="portrait" useFirstPageNumber="1" r:id="rId6"/>
      <headerFooter alignWithMargins="0">
        <oddFooter>&amp;C&amp;"Times New Roman,Bold"&amp;11{ii}</oddFooter>
      </headerFooter>
    </customSheetView>
    <customSheetView guid="{E4E8F753-76B4-42E1-AD26-8B3589CB8A4B}" showPageBreaks="1" printArea="1" view="pageBreakPreview" showRuler="0" topLeftCell="A37">
      <selection activeCell="B50" sqref="B50"/>
      <pageMargins left="0.74803149606299202" right="0.74803149606299202" top="0.74803149606299202" bottom="4.13" header="0.35" footer="3.67"/>
      <printOptions horizontalCentered="1"/>
      <pageSetup paperSize="9" orientation="portrait" useFirstPageNumber="1" r:id="rId7"/>
      <headerFooter alignWithMargins="0">
        <oddFooter>&amp;C&amp;"Times New Roman,Bold"&amp;11{ii}</oddFooter>
      </headerFooter>
    </customSheetView>
    <customSheetView guid="{CBFC2224-D3AC-4AA3-8CE4-B555FCF23158}" showPageBreaks="1" printArea="1" view="pageBreakPreview" topLeftCell="A28">
      <selection activeCell="I58" sqref="I58"/>
      <rowBreaks count="1" manualBreakCount="1">
        <brk id="25" max="2" man="1"/>
      </rowBreaks>
      <pageMargins left="0.74803149606299202" right="0.74803149606299202" top="0.74803149606299202" bottom="4.13" header="0.35" footer="3.67"/>
      <printOptions horizontalCentered="1"/>
      <pageSetup paperSize="9" scale="99" orientation="portrait" useFirstPageNumber="1" r:id="rId8"/>
      <headerFooter alignWithMargins="0">
        <oddFooter>&amp;C&amp;"Times New Roman,Bold"&amp;11{ii}</oddFooter>
      </headerFooter>
    </customSheetView>
  </customSheetViews>
  <mergeCells count="8">
    <mergeCell ref="A63:C63"/>
    <mergeCell ref="A64:C64"/>
    <mergeCell ref="A1:C1"/>
    <mergeCell ref="A3:C3"/>
    <mergeCell ref="A4:C4"/>
    <mergeCell ref="A53:B53"/>
    <mergeCell ref="B19:B20"/>
    <mergeCell ref="C19:C20"/>
  </mergeCells>
  <phoneticPr fontId="0" type="noConversion"/>
  <printOptions horizontalCentered="1"/>
  <pageMargins left="0.74803149606299213" right="0.74803149606299213" top="0.74803149606299213" bottom="3.3858267716535435" header="0.35433070866141736" footer="2.9921259842519685"/>
  <pageSetup paperSize="9" orientation="portrait" useFirstPageNumber="1" r:id="rId9"/>
  <headerFooter alignWithMargins="0">
    <oddFooter>&amp;C{ii}</oddFooter>
  </headerFooter>
  <rowBreaks count="1" manualBreakCount="1">
    <brk id="30" max="2" man="1"/>
  </rowBreaks>
  <legacyDrawing r:id="rId10"/>
</worksheet>
</file>

<file path=xl/worksheets/sheet10.xml><?xml version="1.0" encoding="utf-8"?>
<worksheet xmlns="http://schemas.openxmlformats.org/spreadsheetml/2006/main" xmlns:r="http://schemas.openxmlformats.org/officeDocument/2006/relationships">
  <sheetPr syncVertical="1" syncRef="A28" transitionEvaluation="1" codeName="Sheet8"/>
  <dimension ref="A1:AG59"/>
  <sheetViews>
    <sheetView view="pageBreakPreview" topLeftCell="A28" zoomScaleSheetLayoutView="100" workbookViewId="0">
      <selection activeCell="K10" sqref="K10"/>
    </sheetView>
  </sheetViews>
  <sheetFormatPr defaultColWidth="12.42578125" defaultRowHeight="12.75"/>
  <cols>
    <col min="1" max="1" width="5.28515625" style="73" customWidth="1"/>
    <col min="2" max="2" width="8.85546875" style="74" customWidth="1"/>
    <col min="3" max="3" width="33.28515625" style="68" customWidth="1"/>
    <col min="4" max="4" width="7.42578125" style="75" customWidth="1"/>
    <col min="5" max="5" width="9.42578125" style="75" customWidth="1"/>
    <col min="6" max="6" width="10.5703125" style="68" customWidth="1"/>
    <col min="7" max="7" width="9.28515625" style="68" customWidth="1"/>
    <col min="8" max="8" width="3.140625" style="68" customWidth="1"/>
    <col min="9" max="9" width="7.5703125" style="68" customWidth="1"/>
    <col min="10" max="10" width="11.5703125" style="68" customWidth="1"/>
    <col min="11" max="11" width="4.140625" style="68" customWidth="1"/>
    <col min="12" max="12" width="21.42578125" style="68" customWidth="1"/>
    <col min="13" max="13" width="14.85546875" style="68" customWidth="1"/>
    <col min="14" max="16384" width="12.42578125" style="68"/>
  </cols>
  <sheetData>
    <row r="1" spans="1:33">
      <c r="A1" s="1617" t="s">
        <v>178</v>
      </c>
      <c r="B1" s="1617"/>
      <c r="C1" s="1617"/>
      <c r="D1" s="1617"/>
      <c r="E1" s="1617"/>
      <c r="F1" s="1617"/>
      <c r="G1" s="1617"/>
      <c r="H1" s="960"/>
      <c r="I1" s="1550"/>
      <c r="J1" s="1551"/>
      <c r="K1" s="1759"/>
      <c r="L1" s="1759"/>
      <c r="M1" s="1759"/>
      <c r="N1" s="1759"/>
      <c r="O1" s="1759"/>
      <c r="P1" s="1759"/>
      <c r="Q1" s="1759"/>
      <c r="R1" s="1759"/>
      <c r="S1" s="1759"/>
      <c r="T1" s="1759"/>
      <c r="U1" s="1759"/>
      <c r="V1" s="1759"/>
      <c r="W1" s="1759"/>
      <c r="X1" s="1759"/>
      <c r="Y1" s="1759"/>
      <c r="Z1" s="1759"/>
      <c r="AA1" s="1759"/>
      <c r="AB1" s="1759"/>
      <c r="AC1" s="1759"/>
      <c r="AD1" s="1759"/>
    </row>
    <row r="2" spans="1:33">
      <c r="A2" s="1618" t="s">
        <v>123</v>
      </c>
      <c r="B2" s="1618"/>
      <c r="C2" s="1618"/>
      <c r="D2" s="1618"/>
      <c r="E2" s="1618"/>
      <c r="F2" s="1618"/>
      <c r="G2" s="1618"/>
      <c r="H2" s="961"/>
      <c r="I2" s="1551"/>
      <c r="J2" s="1550"/>
      <c r="K2" s="1759"/>
      <c r="L2" s="1759"/>
      <c r="M2" s="1759"/>
      <c r="N2" s="1759"/>
      <c r="O2" s="1759"/>
      <c r="P2" s="1759"/>
      <c r="Q2" s="1759"/>
      <c r="R2" s="1759"/>
      <c r="S2" s="1759"/>
      <c r="T2" s="1759"/>
      <c r="U2" s="1759"/>
      <c r="V2" s="1759"/>
      <c r="W2" s="1759"/>
      <c r="X2" s="1759"/>
      <c r="Y2" s="1759"/>
      <c r="Z2" s="1759"/>
      <c r="AA2" s="1759"/>
      <c r="AB2" s="1759"/>
      <c r="AC2" s="1759"/>
      <c r="AD2" s="1759"/>
    </row>
    <row r="3" spans="1:33">
      <c r="A3" s="69"/>
      <c r="B3" s="71"/>
      <c r="C3" s="69"/>
      <c r="D3" s="70"/>
      <c r="E3" s="70"/>
      <c r="F3" s="69"/>
      <c r="G3" s="69"/>
      <c r="H3" s="961"/>
      <c r="I3" s="1551"/>
      <c r="J3" s="1551"/>
      <c r="K3" s="1759"/>
      <c r="L3" s="1759"/>
      <c r="M3" s="1759"/>
      <c r="N3" s="1759"/>
      <c r="O3" s="1759"/>
      <c r="P3" s="1759"/>
      <c r="Q3" s="1759"/>
      <c r="R3" s="1759"/>
      <c r="S3" s="1759"/>
      <c r="T3" s="1759"/>
      <c r="U3" s="1759"/>
      <c r="V3" s="1759"/>
      <c r="W3" s="1759"/>
      <c r="X3" s="1759"/>
      <c r="Y3" s="1759"/>
      <c r="Z3" s="1759"/>
      <c r="AA3" s="1759"/>
      <c r="AB3" s="1759"/>
      <c r="AC3" s="1759"/>
      <c r="AD3" s="1759"/>
    </row>
    <row r="4" spans="1:33">
      <c r="A4" s="1589" t="s">
        <v>416</v>
      </c>
      <c r="B4" s="1589"/>
      <c r="C4" s="1589"/>
      <c r="D4" s="1589"/>
      <c r="E4" s="1589"/>
      <c r="F4" s="1589"/>
      <c r="G4" s="1589"/>
      <c r="H4" s="958"/>
      <c r="I4" s="331"/>
      <c r="J4" s="331"/>
      <c r="K4" s="1759"/>
      <c r="L4" s="1759"/>
      <c r="M4" s="1759"/>
      <c r="N4" s="1759"/>
      <c r="O4" s="1759"/>
      <c r="P4" s="1759"/>
      <c r="Q4" s="1759"/>
      <c r="R4" s="1759"/>
      <c r="S4" s="1759"/>
      <c r="T4" s="1759"/>
      <c r="U4" s="1759"/>
      <c r="V4" s="1759"/>
      <c r="W4" s="1759"/>
      <c r="X4" s="1759"/>
      <c r="Y4" s="1759"/>
      <c r="Z4" s="1759"/>
      <c r="AA4" s="1759"/>
      <c r="AB4" s="1759"/>
      <c r="AC4" s="1759"/>
      <c r="AD4" s="1759"/>
    </row>
    <row r="5" spans="1:33" ht="13.5">
      <c r="A5" s="125"/>
      <c r="B5" s="1590"/>
      <c r="C5" s="1590"/>
      <c r="D5" s="1590"/>
      <c r="E5" s="1590"/>
      <c r="F5" s="1590"/>
      <c r="G5" s="1590"/>
      <c r="H5" s="959"/>
      <c r="I5" s="1545"/>
      <c r="J5" s="1545"/>
      <c r="K5" s="1759"/>
      <c r="L5" s="1759"/>
      <c r="M5" s="1759"/>
      <c r="N5" s="1759"/>
      <c r="O5" s="1759"/>
      <c r="P5" s="1759"/>
      <c r="Q5" s="1759"/>
      <c r="R5" s="1759"/>
      <c r="S5" s="1759"/>
      <c r="T5" s="1759"/>
      <c r="U5" s="1759"/>
      <c r="V5" s="1759"/>
      <c r="W5" s="1759"/>
      <c r="X5" s="1759"/>
      <c r="Y5" s="1759"/>
      <c r="Z5" s="1759"/>
      <c r="AA5" s="1759"/>
      <c r="AB5" s="1759"/>
      <c r="AC5" s="1759"/>
      <c r="AD5" s="1759"/>
    </row>
    <row r="6" spans="1:33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107"/>
      <c r="K6" s="1759"/>
      <c r="L6" s="1759"/>
      <c r="M6" s="1759"/>
      <c r="N6" s="1759"/>
      <c r="O6" s="1759"/>
      <c r="P6" s="1759"/>
      <c r="Q6" s="1759"/>
      <c r="R6" s="1759"/>
      <c r="S6" s="1759"/>
      <c r="T6" s="1759"/>
      <c r="U6" s="1759"/>
      <c r="V6" s="1759"/>
      <c r="W6" s="1759"/>
      <c r="X6" s="1759"/>
      <c r="Y6" s="1759"/>
      <c r="Z6" s="1759"/>
      <c r="AA6" s="1759"/>
      <c r="AB6" s="1759"/>
      <c r="AC6" s="1759"/>
      <c r="AD6" s="1759"/>
    </row>
    <row r="7" spans="1:33">
      <c r="A7" s="125"/>
      <c r="B7" s="138" t="s">
        <v>32</v>
      </c>
      <c r="C7" s="104" t="s">
        <v>33</v>
      </c>
      <c r="D7" s="139" t="s">
        <v>108</v>
      </c>
      <c r="E7" s="106">
        <v>2449793</v>
      </c>
      <c r="F7" s="106">
        <v>17174</v>
      </c>
      <c r="G7" s="106">
        <f>SUM(E7:F7)</f>
        <v>2466967</v>
      </c>
      <c r="H7" s="106"/>
      <c r="I7" s="106"/>
      <c r="J7" s="106"/>
      <c r="K7" s="1759"/>
      <c r="L7" s="1759"/>
      <c r="M7" s="1759"/>
      <c r="N7" s="1759"/>
      <c r="O7" s="1759"/>
      <c r="P7" s="1759"/>
      <c r="Q7" s="1759"/>
      <c r="R7" s="1759"/>
      <c r="S7" s="1759"/>
      <c r="T7" s="1759"/>
      <c r="U7" s="1759"/>
      <c r="V7" s="1759"/>
      <c r="W7" s="1759"/>
      <c r="X7" s="1759"/>
      <c r="Y7" s="1759"/>
      <c r="Z7" s="1759"/>
      <c r="AA7" s="1759"/>
      <c r="AB7" s="1759"/>
      <c r="AC7" s="1759"/>
      <c r="AD7" s="1759"/>
    </row>
    <row r="8" spans="1:33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107"/>
      <c r="J8" s="107"/>
      <c r="K8" s="1759"/>
      <c r="L8" s="1759"/>
      <c r="M8" s="1759"/>
      <c r="N8" s="1759"/>
      <c r="O8" s="1759"/>
      <c r="P8" s="1759"/>
      <c r="Q8" s="1759"/>
      <c r="R8" s="1759"/>
      <c r="S8" s="1759"/>
      <c r="T8" s="1759"/>
      <c r="U8" s="1759"/>
      <c r="V8" s="1759"/>
      <c r="W8" s="1759"/>
      <c r="X8" s="1759"/>
      <c r="Y8" s="1759"/>
      <c r="Z8" s="1759"/>
      <c r="AA8" s="1759"/>
      <c r="AB8" s="1759"/>
      <c r="AC8" s="1759"/>
      <c r="AD8" s="1759"/>
    </row>
    <row r="9" spans="1:33">
      <c r="A9" s="125"/>
      <c r="B9" s="138"/>
      <c r="C9" s="141" t="s">
        <v>192</v>
      </c>
      <c r="D9" s="142" t="s">
        <v>108</v>
      </c>
      <c r="E9" s="144">
        <f>G30</f>
        <v>395381</v>
      </c>
      <c r="F9" s="154">
        <v>0</v>
      </c>
      <c r="G9" s="144">
        <f>SUM(E9:F9)</f>
        <v>395381</v>
      </c>
      <c r="H9" s="144"/>
      <c r="I9" s="107"/>
      <c r="J9" s="107"/>
      <c r="K9" s="1759"/>
      <c r="L9" s="1759"/>
      <c r="M9" s="1759"/>
      <c r="N9" s="1759"/>
      <c r="O9" s="1759"/>
      <c r="P9" s="1759"/>
      <c r="Q9" s="1759"/>
      <c r="R9" s="1759"/>
      <c r="S9" s="1759"/>
      <c r="T9" s="1759"/>
      <c r="U9" s="1759"/>
      <c r="V9" s="1759"/>
      <c r="W9" s="1759"/>
      <c r="X9" s="1759"/>
      <c r="Y9" s="1759"/>
      <c r="Z9" s="1759"/>
      <c r="AA9" s="1759"/>
      <c r="AB9" s="1759"/>
      <c r="AC9" s="1759"/>
      <c r="AD9" s="1759"/>
    </row>
    <row r="10" spans="1:33">
      <c r="A10" s="125"/>
      <c r="B10" s="145" t="s">
        <v>107</v>
      </c>
      <c r="C10" s="104" t="s">
        <v>54</v>
      </c>
      <c r="D10" s="146" t="s">
        <v>108</v>
      </c>
      <c r="E10" s="147">
        <f>SUM(E7:E9)</f>
        <v>2845174</v>
      </c>
      <c r="F10" s="147">
        <f>SUM(F7:F9)</f>
        <v>17174</v>
      </c>
      <c r="G10" s="147">
        <f>SUM(E10:F10)</f>
        <v>2862348</v>
      </c>
      <c r="H10" s="106"/>
      <c r="I10" s="106"/>
      <c r="J10" s="106"/>
      <c r="K10" s="1759"/>
      <c r="L10" s="1759"/>
      <c r="M10" s="1759"/>
      <c r="N10" s="1759"/>
      <c r="O10" s="1759"/>
      <c r="P10" s="1759"/>
      <c r="Q10" s="1759"/>
      <c r="R10" s="1759"/>
      <c r="S10" s="1759"/>
      <c r="T10" s="1759"/>
      <c r="U10" s="1759"/>
      <c r="V10" s="1759"/>
      <c r="W10" s="1759"/>
      <c r="X10" s="1759"/>
      <c r="Y10" s="1759"/>
      <c r="Z10" s="1759"/>
      <c r="AA10" s="1759"/>
      <c r="AB10" s="1759"/>
      <c r="AC10" s="1759"/>
      <c r="AD10" s="1759"/>
    </row>
    <row r="11" spans="1:33">
      <c r="A11" s="125"/>
      <c r="B11" s="138"/>
      <c r="C11" s="104"/>
      <c r="D11" s="105"/>
      <c r="E11" s="105"/>
      <c r="F11" s="139"/>
      <c r="G11" s="105"/>
      <c r="H11" s="105"/>
      <c r="I11" s="105"/>
      <c r="J11" s="105"/>
      <c r="K11" s="1759"/>
      <c r="L11" s="1759"/>
      <c r="M11" s="1759"/>
      <c r="N11" s="1759"/>
      <c r="O11" s="1759"/>
      <c r="P11" s="1759"/>
      <c r="Q11" s="1759"/>
      <c r="R11" s="1759"/>
      <c r="S11" s="1759"/>
      <c r="T11" s="1759"/>
      <c r="U11" s="1759"/>
      <c r="V11" s="1759"/>
      <c r="W11" s="1759"/>
      <c r="X11" s="1759"/>
      <c r="Y11" s="1759"/>
      <c r="Z11" s="1759"/>
      <c r="AA11" s="1759"/>
      <c r="AB11" s="1759"/>
      <c r="AC11" s="1759"/>
      <c r="AD11" s="1759"/>
    </row>
    <row r="12" spans="1:33">
      <c r="A12" s="125"/>
      <c r="B12" s="138" t="s">
        <v>55</v>
      </c>
      <c r="C12" s="104" t="s">
        <v>56</v>
      </c>
      <c r="D12" s="104"/>
      <c r="E12" s="104"/>
      <c r="F12" s="149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759"/>
      <c r="AD12" s="1759"/>
    </row>
    <row r="13" spans="1:33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759"/>
      <c r="AD13" s="1759"/>
    </row>
    <row r="14" spans="1:33" ht="14.25" thickTop="1" thickBot="1">
      <c r="A14" s="151"/>
      <c r="B14" s="1602" t="s">
        <v>57</v>
      </c>
      <c r="C14" s="1602"/>
      <c r="D14" s="1602"/>
      <c r="E14" s="133" t="s">
        <v>109</v>
      </c>
      <c r="F14" s="133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759"/>
      <c r="AD14" s="1759"/>
    </row>
    <row r="15" spans="1:33" ht="13.5" thickTop="1">
      <c r="A15" s="131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6"/>
      <c r="N15" s="4"/>
      <c r="O15" s="4"/>
      <c r="P15" s="4"/>
      <c r="Q15" s="4"/>
      <c r="R15" s="749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5"/>
      <c r="AF15" s="5"/>
      <c r="AG15" s="5"/>
    </row>
    <row r="16" spans="1:33">
      <c r="A16" s="132"/>
      <c r="B16" s="178"/>
      <c r="C16" s="179" t="s">
        <v>111</v>
      </c>
      <c r="D16" s="67"/>
      <c r="E16" s="67"/>
      <c r="F16" s="67"/>
      <c r="G16" s="67"/>
      <c r="H16" s="67"/>
      <c r="I16" s="187"/>
      <c r="J16" s="187"/>
      <c r="K16" s="187"/>
      <c r="L16" s="187"/>
      <c r="M16" s="187"/>
      <c r="N16" s="203"/>
      <c r="O16" s="203"/>
      <c r="P16" s="203"/>
      <c r="Q16" s="203"/>
      <c r="R16" s="299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2"/>
      <c r="AF16" s="202"/>
      <c r="AG16" s="202"/>
    </row>
    <row r="17" spans="1:33" ht="30.75" customHeight="1">
      <c r="A17" s="132" t="s">
        <v>112</v>
      </c>
      <c r="B17" s="289">
        <v>2045</v>
      </c>
      <c r="C17" s="1483" t="s">
        <v>269</v>
      </c>
      <c r="D17" s="67"/>
      <c r="E17" s="67"/>
      <c r="F17" s="67"/>
      <c r="G17" s="67"/>
      <c r="H17" s="67"/>
      <c r="I17" s="187"/>
      <c r="J17" s="187"/>
      <c r="K17" s="187"/>
      <c r="L17" s="187"/>
      <c r="M17" s="187"/>
      <c r="N17" s="203"/>
      <c r="O17" s="203"/>
      <c r="P17" s="203"/>
      <c r="Q17" s="203"/>
      <c r="R17" s="299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2"/>
      <c r="AF17" s="202"/>
      <c r="AG17" s="202"/>
    </row>
    <row r="18" spans="1:33" ht="25.5">
      <c r="A18" s="132"/>
      <c r="B18" s="701">
        <v>0.79700000000000004</v>
      </c>
      <c r="C18" s="1483" t="s">
        <v>270</v>
      </c>
      <c r="D18" s="176"/>
      <c r="E18" s="176"/>
      <c r="F18" s="176"/>
      <c r="G18" s="176"/>
      <c r="H18" s="176"/>
      <c r="I18" s="190"/>
      <c r="J18" s="190"/>
      <c r="K18" s="190"/>
      <c r="L18" s="190"/>
      <c r="M18" s="190"/>
      <c r="N18" s="203"/>
      <c r="O18" s="203"/>
      <c r="P18" s="203"/>
      <c r="Q18" s="203"/>
      <c r="R18" s="299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2"/>
      <c r="AF18" s="202"/>
      <c r="AG18" s="202"/>
    </row>
    <row r="19" spans="1:33" ht="16.5" customHeight="1">
      <c r="A19" s="132"/>
      <c r="B19" s="1484" t="s">
        <v>254</v>
      </c>
      <c r="C19" s="1485" t="s">
        <v>441</v>
      </c>
      <c r="D19" s="433"/>
      <c r="E19" s="516" t="s">
        <v>185</v>
      </c>
      <c r="F19" s="620">
        <v>391427</v>
      </c>
      <c r="G19" s="620">
        <f>SUM(E19:F19)</f>
        <v>391427</v>
      </c>
      <c r="H19" s="620"/>
      <c r="I19" s="1535"/>
      <c r="J19" s="1535"/>
      <c r="K19" s="1535"/>
      <c r="L19" s="1535"/>
      <c r="M19" s="1760"/>
      <c r="N19" s="1535"/>
      <c r="O19" s="1535"/>
      <c r="P19" s="1535"/>
      <c r="Q19" s="1535"/>
      <c r="R19" s="1761"/>
      <c r="S19" s="1535"/>
      <c r="T19" s="1535"/>
      <c r="U19" s="1535"/>
      <c r="V19" s="1535"/>
      <c r="W19" s="1762"/>
      <c r="X19" s="203"/>
      <c r="Y19" s="203"/>
      <c r="Z19" s="203"/>
      <c r="AA19" s="203"/>
      <c r="AB19" s="203"/>
      <c r="AC19" s="1759"/>
      <c r="AD19" s="1759"/>
    </row>
    <row r="20" spans="1:33" ht="28.5" customHeight="1">
      <c r="A20" s="132" t="s">
        <v>107</v>
      </c>
      <c r="B20" s="701">
        <v>0.79700000000000004</v>
      </c>
      <c r="C20" s="1483" t="s">
        <v>270</v>
      </c>
      <c r="D20" s="433"/>
      <c r="E20" s="432">
        <f t="shared" ref="E20:G20" si="0">SUM(E19)</f>
        <v>0</v>
      </c>
      <c r="F20" s="431">
        <f>SUM(F19)</f>
        <v>391427</v>
      </c>
      <c r="G20" s="431">
        <f t="shared" si="0"/>
        <v>391427</v>
      </c>
      <c r="H20" s="433"/>
      <c r="I20" s="203"/>
      <c r="J20" s="203"/>
      <c r="K20" s="203"/>
      <c r="L20" s="203"/>
      <c r="M20" s="299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1759"/>
      <c r="AD20" s="1759"/>
    </row>
    <row r="21" spans="1:33" ht="27.75" customHeight="1">
      <c r="A21" s="132" t="s">
        <v>107</v>
      </c>
      <c r="B21" s="289">
        <v>2045</v>
      </c>
      <c r="C21" s="189" t="s">
        <v>269</v>
      </c>
      <c r="D21" s="433"/>
      <c r="E21" s="432" t="str">
        <f t="shared" ref="E21:G21" si="1">E19</f>
        <v>-</v>
      </c>
      <c r="F21" s="431">
        <f>F19</f>
        <v>391427</v>
      </c>
      <c r="G21" s="431">
        <f t="shared" si="1"/>
        <v>391427</v>
      </c>
      <c r="H21" s="962" t="s">
        <v>444</v>
      </c>
      <c r="I21" s="203"/>
      <c r="J21" s="203"/>
      <c r="K21" s="203"/>
      <c r="L21" s="203"/>
      <c r="M21" s="299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1759"/>
      <c r="AD21" s="1759"/>
    </row>
    <row r="22" spans="1:33" ht="14.25" customHeight="1">
      <c r="A22" s="132"/>
      <c r="B22" s="178"/>
      <c r="C22" s="908"/>
      <c r="D22" s="176"/>
      <c r="E22" s="176"/>
      <c r="F22" s="176"/>
      <c r="G22" s="176"/>
      <c r="H22" s="176"/>
      <c r="I22" s="203"/>
      <c r="J22" s="203"/>
      <c r="K22" s="203"/>
      <c r="L22" s="203"/>
      <c r="M22" s="299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1759"/>
      <c r="AD22" s="1759"/>
    </row>
    <row r="23" spans="1:33" ht="15" customHeight="1">
      <c r="A23" s="132"/>
      <c r="B23" s="1482">
        <v>3435</v>
      </c>
      <c r="C23" s="179" t="s">
        <v>618</v>
      </c>
      <c r="D23" s="176"/>
      <c r="E23" s="176"/>
      <c r="F23" s="176"/>
      <c r="G23" s="176"/>
      <c r="H23" s="176"/>
      <c r="I23" s="203"/>
      <c r="J23" s="203"/>
      <c r="K23" s="203"/>
      <c r="L23" s="203"/>
      <c r="M23" s="299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1759"/>
      <c r="AD23" s="1759"/>
    </row>
    <row r="24" spans="1:33" ht="27" customHeight="1">
      <c r="A24" s="132"/>
      <c r="B24" s="1254" t="s">
        <v>94</v>
      </c>
      <c r="C24" s="1485" t="s">
        <v>619</v>
      </c>
      <c r="D24" s="176"/>
      <c r="E24" s="176"/>
      <c r="F24" s="176"/>
      <c r="G24" s="176"/>
      <c r="H24" s="176"/>
      <c r="I24" s="203"/>
      <c r="J24" s="203"/>
      <c r="K24" s="203"/>
      <c r="L24" s="203"/>
      <c r="M24" s="299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1759"/>
      <c r="AD24" s="1759"/>
    </row>
    <row r="25" spans="1:33" ht="15" customHeight="1">
      <c r="A25" s="132"/>
      <c r="B25" s="1487" t="s">
        <v>620</v>
      </c>
      <c r="C25" s="1490" t="s">
        <v>621</v>
      </c>
      <c r="D25" s="176"/>
      <c r="E25" s="176"/>
      <c r="F25" s="176"/>
      <c r="G25" s="176"/>
      <c r="H25" s="176"/>
      <c r="I25" s="203"/>
      <c r="J25" s="203"/>
      <c r="K25" s="203"/>
      <c r="L25" s="203"/>
      <c r="M25" s="299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1759"/>
      <c r="AD25" s="1759"/>
    </row>
    <row r="26" spans="1:33" ht="27.75" customHeight="1">
      <c r="A26" s="132"/>
      <c r="B26" s="178">
        <v>61</v>
      </c>
      <c r="C26" s="188" t="s">
        <v>622</v>
      </c>
      <c r="D26" s="176"/>
      <c r="I26" s="203"/>
      <c r="J26" s="203"/>
      <c r="K26" s="203"/>
      <c r="L26" s="203"/>
      <c r="M26" s="299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1759"/>
      <c r="AD26" s="1759"/>
    </row>
    <row r="27" spans="1:33" ht="14.25" customHeight="1">
      <c r="A27" s="132"/>
      <c r="B27" s="1488" t="s">
        <v>250</v>
      </c>
      <c r="C27" s="1491" t="s">
        <v>191</v>
      </c>
      <c r="D27" s="176"/>
      <c r="E27" s="176">
        <v>3954</v>
      </c>
      <c r="F27" s="1255">
        <v>0</v>
      </c>
      <c r="G27" s="176">
        <f>F27+E27</f>
        <v>3954</v>
      </c>
      <c r="H27" s="176" t="s">
        <v>446</v>
      </c>
      <c r="I27" s="1505"/>
      <c r="J27" s="1505"/>
      <c r="K27" s="1505"/>
      <c r="L27" s="1535"/>
      <c r="M27" s="1760"/>
      <c r="N27" s="1535"/>
      <c r="O27" s="1535"/>
      <c r="P27" s="1535"/>
      <c r="Q27" s="1535"/>
      <c r="R27" s="1535"/>
      <c r="S27" s="1535"/>
      <c r="T27" s="1535"/>
      <c r="U27" s="1535"/>
      <c r="V27" s="1535"/>
      <c r="W27" s="1762"/>
      <c r="X27" s="203"/>
      <c r="Y27" s="203"/>
      <c r="Z27" s="203"/>
      <c r="AA27" s="203"/>
      <c r="AB27" s="203"/>
      <c r="AC27" s="1759"/>
      <c r="AD27" s="1759"/>
    </row>
    <row r="28" spans="1:33" ht="28.5" customHeight="1">
      <c r="A28" s="132" t="s">
        <v>107</v>
      </c>
      <c r="B28" s="178">
        <v>61</v>
      </c>
      <c r="C28" s="188" t="s">
        <v>622</v>
      </c>
      <c r="D28" s="176"/>
      <c r="E28" s="641">
        <f>E27</f>
        <v>3954</v>
      </c>
      <c r="F28" s="971">
        <f t="shared" ref="F28:G29" si="2">F27</f>
        <v>0</v>
      </c>
      <c r="G28" s="641">
        <f t="shared" si="2"/>
        <v>3954</v>
      </c>
      <c r="H28" s="176"/>
      <c r="I28" s="203"/>
      <c r="J28" s="203"/>
      <c r="K28" s="203"/>
      <c r="L28" s="203"/>
      <c r="M28" s="299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1759"/>
      <c r="AD28" s="1759"/>
    </row>
    <row r="29" spans="1:33" ht="15.75" customHeight="1">
      <c r="A29" s="175" t="s">
        <v>107</v>
      </c>
      <c r="B29" s="1489">
        <v>3435</v>
      </c>
      <c r="C29" s="1492" t="s">
        <v>618</v>
      </c>
      <c r="D29" s="1486"/>
      <c r="E29" s="641">
        <f>E28</f>
        <v>3954</v>
      </c>
      <c r="F29" s="971">
        <f t="shared" si="2"/>
        <v>0</v>
      </c>
      <c r="G29" s="641">
        <f t="shared" si="2"/>
        <v>3954</v>
      </c>
      <c r="H29" s="176"/>
      <c r="I29" s="203"/>
      <c r="J29" s="203"/>
      <c r="K29" s="203"/>
      <c r="L29" s="203"/>
      <c r="M29" s="299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1759"/>
      <c r="AD29" s="1759"/>
    </row>
    <row r="30" spans="1:33" ht="15" customHeight="1">
      <c r="A30" s="177" t="s">
        <v>107</v>
      </c>
      <c r="B30" s="198"/>
      <c r="C30" s="199" t="s">
        <v>111</v>
      </c>
      <c r="D30" s="434"/>
      <c r="E30" s="434">
        <f>E21+E29</f>
        <v>3954</v>
      </c>
      <c r="F30" s="434">
        <f>F21+F29</f>
        <v>391427</v>
      </c>
      <c r="G30" s="434">
        <f>G21+G29</f>
        <v>395381</v>
      </c>
      <c r="H30" s="169"/>
      <c r="I30" s="203"/>
      <c r="J30" s="203"/>
      <c r="K30" s="203"/>
      <c r="L30" s="203"/>
      <c r="M30" s="299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759"/>
      <c r="AD30" s="1759"/>
    </row>
    <row r="31" spans="1:33" ht="15.75" customHeight="1">
      <c r="A31" s="177" t="s">
        <v>107</v>
      </c>
      <c r="B31" s="198"/>
      <c r="C31" s="199" t="s">
        <v>108</v>
      </c>
      <c r="D31" s="200"/>
      <c r="E31" s="200">
        <f>E30</f>
        <v>3954</v>
      </c>
      <c r="F31" s="200">
        <f t="shared" ref="F31:G31" si="3">F30</f>
        <v>391427</v>
      </c>
      <c r="G31" s="200">
        <f t="shared" si="3"/>
        <v>395381</v>
      </c>
      <c r="H31" s="171"/>
      <c r="I31" s="203"/>
      <c r="J31" s="203"/>
      <c r="K31" s="203"/>
      <c r="L31" s="203"/>
      <c r="M31" s="299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1759"/>
      <c r="AD31" s="1759"/>
    </row>
    <row r="32" spans="1:33" ht="12.75" customHeight="1">
      <c r="A32" s="1616" t="s">
        <v>449</v>
      </c>
      <c r="B32" s="1616"/>
      <c r="C32" s="1616"/>
      <c r="D32" s="171"/>
      <c r="E32" s="171"/>
      <c r="F32" s="171"/>
      <c r="G32" s="171"/>
      <c r="H32" s="171"/>
      <c r="I32" s="203"/>
      <c r="J32" s="203"/>
      <c r="K32" s="203"/>
      <c r="L32" s="203"/>
      <c r="M32" s="299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1759"/>
      <c r="AD32" s="1759"/>
    </row>
    <row r="33" spans="1:30" ht="26.25" customHeight="1">
      <c r="A33" s="1413" t="s">
        <v>444</v>
      </c>
      <c r="B33" s="1615" t="s">
        <v>467</v>
      </c>
      <c r="C33" s="1615"/>
      <c r="D33" s="1615"/>
      <c r="E33" s="1615"/>
      <c r="F33" s="1615"/>
      <c r="G33" s="1615"/>
      <c r="H33" s="202"/>
      <c r="I33" s="203"/>
      <c r="J33" s="203"/>
      <c r="K33" s="203"/>
      <c r="L33" s="299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1759"/>
      <c r="AC33" s="1759"/>
      <c r="AD33" s="1759"/>
    </row>
    <row r="34" spans="1:30" ht="26.25" customHeight="1">
      <c r="A34" s="1413" t="s">
        <v>446</v>
      </c>
      <c r="B34" s="1615" t="s">
        <v>653</v>
      </c>
      <c r="C34" s="1615"/>
      <c r="D34" s="1615"/>
      <c r="E34" s="1615"/>
      <c r="F34" s="1615"/>
      <c r="G34" s="1615"/>
      <c r="H34" s="202"/>
      <c r="I34" s="203"/>
      <c r="J34" s="203"/>
      <c r="K34" s="203"/>
      <c r="L34" s="299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1759"/>
      <c r="AC34" s="1759"/>
      <c r="AD34" s="1759"/>
    </row>
    <row r="35" spans="1:30" ht="38.25" customHeight="1">
      <c r="A35" s="1413"/>
      <c r="B35" s="1614" t="s">
        <v>461</v>
      </c>
      <c r="C35" s="1614"/>
      <c r="D35" s="1614"/>
      <c r="E35" s="1614"/>
      <c r="F35" s="1614"/>
      <c r="G35" s="1614"/>
      <c r="H35" s="202"/>
      <c r="I35" s="203"/>
      <c r="J35" s="203"/>
      <c r="K35" s="203"/>
      <c r="L35" s="299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1759"/>
      <c r="AC35" s="1759"/>
      <c r="AD35" s="1759"/>
    </row>
    <row r="36" spans="1:30" ht="15" customHeight="1">
      <c r="A36" s="1413"/>
      <c r="B36" s="1482">
        <v>3435</v>
      </c>
      <c r="C36" s="1490" t="s">
        <v>618</v>
      </c>
      <c r="D36" s="1276"/>
      <c r="E36" s="1276"/>
      <c r="F36" s="1276"/>
      <c r="G36" s="1276"/>
      <c r="H36" s="202"/>
      <c r="I36" s="203"/>
      <c r="J36" s="203"/>
      <c r="K36" s="203"/>
      <c r="L36" s="299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1759"/>
      <c r="AC36" s="1759"/>
      <c r="AD36" s="1759"/>
    </row>
    <row r="37" spans="1:30" ht="27.75" customHeight="1">
      <c r="A37" s="1413"/>
      <c r="B37" s="1254" t="s">
        <v>94</v>
      </c>
      <c r="C37" s="1485" t="s">
        <v>619</v>
      </c>
      <c r="D37" s="1276"/>
      <c r="E37" s="1276"/>
      <c r="F37" s="1276"/>
      <c r="G37" s="1276"/>
      <c r="H37" s="202"/>
      <c r="I37" s="203"/>
      <c r="J37" s="203"/>
      <c r="K37" s="203"/>
      <c r="L37" s="299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1759"/>
      <c r="AC37" s="1759"/>
      <c r="AD37" s="1759"/>
    </row>
    <row r="38" spans="1:30" ht="17.25" customHeight="1">
      <c r="A38" s="183"/>
      <c r="B38" s="1290">
        <v>901</v>
      </c>
      <c r="C38" s="1276" t="s">
        <v>635</v>
      </c>
      <c r="D38" s="1276"/>
      <c r="E38" s="1289">
        <f>E27</f>
        <v>3954</v>
      </c>
      <c r="F38" s="1291">
        <f>F27</f>
        <v>0</v>
      </c>
      <c r="G38" s="1289">
        <f>G27</f>
        <v>3954</v>
      </c>
      <c r="H38" s="202"/>
      <c r="I38" s="203"/>
      <c r="J38" s="203"/>
      <c r="K38" s="203"/>
      <c r="L38" s="299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1759"/>
      <c r="AC38" s="1759"/>
      <c r="AD38" s="1759"/>
    </row>
    <row r="39" spans="1:30" ht="38.25" customHeight="1">
      <c r="A39" s="183"/>
      <c r="B39" s="1549"/>
      <c r="C39" s="1549"/>
      <c r="D39" s="1549"/>
      <c r="E39" s="1549"/>
      <c r="F39" s="1549"/>
      <c r="G39" s="1549"/>
      <c r="H39" s="203"/>
      <c r="I39" s="203"/>
      <c r="J39" s="203"/>
      <c r="K39" s="203"/>
      <c r="L39" s="299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1759"/>
      <c r="AC39" s="1759"/>
      <c r="AD39" s="1759"/>
    </row>
    <row r="40" spans="1:30" ht="38.25" customHeight="1">
      <c r="A40" s="183"/>
      <c r="B40" s="1549"/>
      <c r="C40" s="1549"/>
      <c r="D40" s="1549"/>
      <c r="E40" s="1549"/>
      <c r="F40" s="1549"/>
      <c r="G40" s="1549"/>
      <c r="H40" s="203"/>
      <c r="I40" s="203"/>
      <c r="J40" s="203"/>
      <c r="K40" s="203"/>
      <c r="L40" s="299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1759"/>
      <c r="AC40" s="1759"/>
      <c r="AD40" s="1759"/>
    </row>
    <row r="41" spans="1:30" ht="38.25" customHeight="1">
      <c r="A41" s="183"/>
      <c r="B41" s="1549"/>
      <c r="C41" s="1549"/>
      <c r="D41" s="1549"/>
      <c r="E41" s="1549"/>
      <c r="F41" s="1549"/>
      <c r="G41" s="1549"/>
      <c r="H41" s="203"/>
      <c r="I41" s="203"/>
      <c r="J41" s="203"/>
      <c r="K41" s="203"/>
      <c r="L41" s="299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1759"/>
      <c r="AC41" s="1759"/>
      <c r="AD41" s="1759"/>
    </row>
    <row r="42" spans="1:30" ht="38.25" customHeight="1">
      <c r="A42" s="183"/>
      <c r="B42" s="1549"/>
      <c r="C42" s="1549"/>
      <c r="D42" s="1549"/>
      <c r="E42" s="1549"/>
      <c r="F42" s="1549"/>
      <c r="G42" s="1549"/>
      <c r="H42" s="203"/>
      <c r="I42" s="203"/>
      <c r="J42" s="203"/>
      <c r="K42" s="203"/>
      <c r="L42" s="299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1759"/>
      <c r="AC42" s="1759"/>
      <c r="AD42" s="1759"/>
    </row>
    <row r="43" spans="1:30" ht="38.25" customHeight="1">
      <c r="A43" s="183"/>
      <c r="B43" s="1549"/>
      <c r="C43" s="1549"/>
      <c r="D43" s="1549"/>
      <c r="E43" s="1549"/>
      <c r="F43" s="1549"/>
      <c r="G43" s="1549"/>
      <c r="H43" s="203"/>
      <c r="I43" s="203"/>
      <c r="J43" s="203"/>
      <c r="K43" s="203"/>
      <c r="L43" s="299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1759"/>
      <c r="AC43" s="1759"/>
      <c r="AD43" s="1759"/>
    </row>
    <row r="44" spans="1:30" ht="38.25" customHeight="1">
      <c r="A44" s="183"/>
      <c r="B44" s="1549"/>
      <c r="C44" s="1549"/>
      <c r="D44" s="1549"/>
      <c r="E44" s="1549"/>
      <c r="F44" s="1549"/>
      <c r="G44" s="1549"/>
      <c r="H44" s="203"/>
      <c r="I44" s="203"/>
      <c r="J44" s="203"/>
      <c r="K44" s="203"/>
      <c r="L44" s="299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1759"/>
      <c r="AC44" s="1759"/>
      <c r="AD44" s="1759"/>
    </row>
    <row r="45" spans="1:30">
      <c r="A45" s="1763"/>
      <c r="B45" s="1764"/>
      <c r="C45" s="1759"/>
      <c r="D45" s="1731"/>
      <c r="E45" s="918"/>
      <c r="F45" s="1731"/>
      <c r="G45" s="918"/>
      <c r="H45" s="1759"/>
      <c r="I45" s="1759"/>
      <c r="J45" s="1759"/>
      <c r="K45" s="1759"/>
      <c r="L45" s="1759"/>
      <c r="M45" s="1759"/>
      <c r="N45" s="1759"/>
      <c r="O45" s="1759"/>
      <c r="P45" s="1759"/>
      <c r="Q45" s="1759"/>
      <c r="R45" s="1759"/>
      <c r="S45" s="1759"/>
      <c r="T45" s="1759"/>
      <c r="U45" s="1759"/>
      <c r="V45" s="1759"/>
      <c r="W45" s="1759"/>
      <c r="X45" s="1759"/>
      <c r="Y45" s="1759"/>
      <c r="Z45" s="1759"/>
      <c r="AA45" s="1759"/>
      <c r="AB45" s="1759"/>
      <c r="AC45" s="1759"/>
      <c r="AD45" s="1759"/>
    </row>
    <row r="46" spans="1:30">
      <c r="A46" s="1763"/>
      <c r="B46" s="1764"/>
      <c r="C46" s="1759"/>
      <c r="D46" s="1765"/>
      <c r="E46" s="1765"/>
      <c r="F46" s="1759"/>
      <c r="G46" s="1759"/>
      <c r="H46" s="1759"/>
      <c r="I46" s="1759"/>
      <c r="J46" s="1759"/>
      <c r="K46" s="1759"/>
      <c r="L46" s="1759"/>
      <c r="M46" s="1759"/>
      <c r="N46" s="1759"/>
      <c r="O46" s="1759"/>
      <c r="P46" s="1759"/>
      <c r="Q46" s="1759"/>
      <c r="R46" s="1759"/>
      <c r="S46" s="1759"/>
      <c r="T46" s="1759"/>
      <c r="U46" s="1759"/>
      <c r="V46" s="1759"/>
      <c r="W46" s="1759"/>
      <c r="X46" s="1759"/>
      <c r="Y46" s="1759"/>
      <c r="Z46" s="1759"/>
      <c r="AA46" s="1759"/>
      <c r="AB46" s="1759"/>
      <c r="AC46" s="1759"/>
      <c r="AD46" s="1759"/>
    </row>
    <row r="47" spans="1:30">
      <c r="A47" s="1763"/>
      <c r="B47" s="1764"/>
      <c r="C47" s="1759"/>
      <c r="D47" s="1765"/>
      <c r="E47" s="1765"/>
      <c r="F47" s="1759"/>
      <c r="G47" s="1759"/>
      <c r="H47" s="1759"/>
      <c r="I47" s="1759"/>
      <c r="J47" s="1759"/>
      <c r="K47" s="1759"/>
      <c r="L47" s="1759"/>
      <c r="M47" s="1759"/>
      <c r="N47" s="1759"/>
      <c r="O47" s="1759"/>
      <c r="P47" s="1759"/>
      <c r="Q47" s="1759"/>
      <c r="R47" s="1759"/>
      <c r="S47" s="1759"/>
      <c r="T47" s="1759"/>
      <c r="U47" s="1759"/>
      <c r="V47" s="1759"/>
      <c r="W47" s="1759"/>
      <c r="X47" s="1759"/>
      <c r="Y47" s="1759"/>
      <c r="Z47" s="1759"/>
      <c r="AA47" s="1759"/>
      <c r="AB47" s="1759"/>
      <c r="AC47" s="1759"/>
      <c r="AD47" s="1759"/>
    </row>
    <row r="48" spans="1:30">
      <c r="A48" s="1763"/>
      <c r="B48" s="1764"/>
      <c r="C48" s="1759"/>
      <c r="D48" s="1765"/>
      <c r="E48" s="1765"/>
      <c r="F48" s="1759"/>
      <c r="G48" s="1759"/>
      <c r="H48" s="1759"/>
      <c r="I48" s="1759"/>
      <c r="J48" s="1759"/>
      <c r="K48" s="1759"/>
      <c r="L48" s="1759"/>
      <c r="M48" s="1759"/>
      <c r="N48" s="1759"/>
      <c r="O48" s="1759"/>
      <c r="P48" s="1759"/>
      <c r="Q48" s="1759"/>
      <c r="R48" s="1759"/>
      <c r="S48" s="1759"/>
      <c r="T48" s="1759"/>
      <c r="U48" s="1759"/>
      <c r="V48" s="1759"/>
      <c r="W48" s="1759"/>
      <c r="X48" s="1759"/>
      <c r="Y48" s="1759"/>
      <c r="Z48" s="1759"/>
      <c r="AA48" s="1759"/>
      <c r="AB48" s="1759"/>
      <c r="AC48" s="1759"/>
      <c r="AD48" s="1759"/>
    </row>
    <row r="49" spans="1:30">
      <c r="A49" s="1763"/>
      <c r="B49" s="1764"/>
      <c r="C49" s="1759"/>
      <c r="D49" s="1765"/>
      <c r="E49" s="1765"/>
      <c r="F49" s="1759"/>
      <c r="G49" s="1759"/>
      <c r="H49" s="1759"/>
      <c r="I49" s="1759"/>
      <c r="J49" s="1759"/>
      <c r="K49" s="1759"/>
      <c r="L49" s="1759"/>
      <c r="M49" s="1759"/>
      <c r="N49" s="1759"/>
      <c r="O49" s="1759"/>
      <c r="P49" s="1759"/>
      <c r="Q49" s="1759"/>
      <c r="R49" s="1759"/>
      <c r="S49" s="1759"/>
      <c r="T49" s="1759"/>
      <c r="U49" s="1759"/>
      <c r="V49" s="1759"/>
      <c r="W49" s="1759"/>
      <c r="X49" s="1759"/>
      <c r="Y49" s="1759"/>
      <c r="Z49" s="1759"/>
      <c r="AA49" s="1759"/>
      <c r="AB49" s="1759"/>
      <c r="AC49" s="1759"/>
      <c r="AD49" s="1759"/>
    </row>
    <row r="50" spans="1:30">
      <c r="A50" s="1763"/>
      <c r="B50" s="1764"/>
      <c r="C50" s="1759"/>
      <c r="D50" s="1765"/>
      <c r="E50" s="1765"/>
      <c r="F50" s="1759"/>
      <c r="G50" s="1759"/>
      <c r="H50" s="1759"/>
      <c r="I50" s="1759"/>
      <c r="J50" s="1759"/>
      <c r="K50" s="1759"/>
      <c r="L50" s="1759"/>
      <c r="M50" s="1759"/>
      <c r="N50" s="1759"/>
      <c r="O50" s="1759"/>
      <c r="P50" s="1759"/>
      <c r="Q50" s="1759"/>
      <c r="R50" s="1759"/>
      <c r="S50" s="1759"/>
      <c r="T50" s="1759"/>
      <c r="U50" s="1759"/>
      <c r="V50" s="1759"/>
      <c r="W50" s="1759"/>
      <c r="X50" s="1759"/>
      <c r="Y50" s="1759"/>
      <c r="Z50" s="1759"/>
      <c r="AA50" s="1759"/>
      <c r="AB50" s="1759"/>
      <c r="AC50" s="1759"/>
      <c r="AD50" s="1759"/>
    </row>
    <row r="51" spans="1:30">
      <c r="A51" s="1763"/>
      <c r="B51" s="1764"/>
      <c r="C51" s="1759"/>
      <c r="D51" s="1765"/>
      <c r="E51" s="1765"/>
      <c r="F51" s="1759"/>
      <c r="G51" s="1759"/>
      <c r="H51" s="1759"/>
      <c r="I51" s="1759"/>
      <c r="J51" s="1759"/>
      <c r="K51" s="1759"/>
      <c r="L51" s="1759"/>
      <c r="M51" s="1759"/>
      <c r="N51" s="1759"/>
      <c r="O51" s="1759"/>
      <c r="P51" s="1759"/>
      <c r="Q51" s="1759"/>
      <c r="R51" s="1759"/>
      <c r="S51" s="1759"/>
      <c r="T51" s="1759"/>
      <c r="U51" s="1759"/>
      <c r="V51" s="1759"/>
      <c r="W51" s="1759"/>
      <c r="X51" s="1759"/>
      <c r="Y51" s="1759"/>
      <c r="Z51" s="1759"/>
      <c r="AA51" s="1759"/>
      <c r="AB51" s="1759"/>
      <c r="AC51" s="1759"/>
      <c r="AD51" s="1759"/>
    </row>
    <row r="52" spans="1:30">
      <c r="A52" s="1763"/>
      <c r="B52" s="1764"/>
      <c r="C52" s="1759"/>
      <c r="D52" s="1765"/>
      <c r="E52" s="1765"/>
      <c r="F52" s="1759"/>
      <c r="G52" s="1759"/>
      <c r="H52" s="1759"/>
      <c r="I52" s="1759"/>
      <c r="J52" s="1759"/>
      <c r="K52" s="1759"/>
      <c r="L52" s="1759"/>
      <c r="M52" s="1759"/>
      <c r="N52" s="1759"/>
      <c r="O52" s="1759"/>
      <c r="P52" s="1759"/>
      <c r="Q52" s="1759"/>
      <c r="R52" s="1759"/>
      <c r="S52" s="1759"/>
      <c r="T52" s="1759"/>
      <c r="U52" s="1759"/>
      <c r="V52" s="1759"/>
      <c r="W52" s="1759"/>
      <c r="X52" s="1759"/>
      <c r="Y52" s="1759"/>
      <c r="Z52" s="1759"/>
      <c r="AA52" s="1759"/>
      <c r="AB52" s="1759"/>
      <c r="AC52" s="1759"/>
      <c r="AD52" s="1759"/>
    </row>
    <row r="53" spans="1:30">
      <c r="A53" s="1763"/>
      <c r="B53" s="1764"/>
      <c r="C53" s="1759"/>
      <c r="D53" s="1765"/>
      <c r="E53" s="1765"/>
      <c r="F53" s="1759"/>
      <c r="G53" s="1759"/>
      <c r="H53" s="1759"/>
      <c r="I53" s="1759"/>
      <c r="J53" s="1759"/>
      <c r="K53" s="1759"/>
      <c r="L53" s="1759"/>
      <c r="M53" s="1759"/>
      <c r="N53" s="1759"/>
      <c r="O53" s="1759"/>
      <c r="P53" s="1759"/>
      <c r="Q53" s="1759"/>
      <c r="R53" s="1759"/>
      <c r="S53" s="1759"/>
      <c r="T53" s="1759"/>
      <c r="U53" s="1759"/>
      <c r="V53" s="1759"/>
      <c r="W53" s="1759"/>
      <c r="X53" s="1759"/>
      <c r="Y53" s="1759"/>
      <c r="Z53" s="1759"/>
      <c r="AA53" s="1759"/>
      <c r="AB53" s="1759"/>
      <c r="AC53" s="1759"/>
      <c r="AD53" s="1759"/>
    </row>
    <row r="54" spans="1:30">
      <c r="A54" s="1763"/>
      <c r="B54" s="1764"/>
      <c r="C54" s="1759"/>
      <c r="D54" s="1765"/>
      <c r="E54" s="1765"/>
      <c r="F54" s="1759"/>
      <c r="G54" s="1759"/>
      <c r="H54" s="1759"/>
      <c r="I54" s="1759"/>
      <c r="J54" s="1759"/>
      <c r="K54" s="1759"/>
      <c r="L54" s="1759"/>
      <c r="M54" s="1759"/>
      <c r="N54" s="1759"/>
      <c r="O54" s="1759"/>
      <c r="P54" s="1759"/>
      <c r="Q54" s="1759"/>
      <c r="R54" s="1759"/>
      <c r="S54" s="1759"/>
      <c r="T54" s="1759"/>
      <c r="U54" s="1759"/>
      <c r="V54" s="1759"/>
      <c r="W54" s="1759"/>
      <c r="X54" s="1759"/>
      <c r="Y54" s="1759"/>
      <c r="Z54" s="1759"/>
      <c r="AA54" s="1759"/>
      <c r="AB54" s="1759"/>
      <c r="AC54" s="1759"/>
      <c r="AD54" s="1759"/>
    </row>
    <row r="55" spans="1:30">
      <c r="I55" s="1759"/>
      <c r="J55" s="1759"/>
      <c r="K55" s="1759"/>
      <c r="L55" s="1759"/>
      <c r="M55" s="1759"/>
      <c r="N55" s="1759"/>
      <c r="O55" s="1759"/>
      <c r="P55" s="1759"/>
      <c r="Q55" s="1759"/>
      <c r="R55" s="1759"/>
      <c r="S55" s="1759"/>
      <c r="T55" s="1759"/>
      <c r="U55" s="1759"/>
      <c r="V55" s="1759"/>
      <c r="W55" s="1759"/>
      <c r="X55" s="1759"/>
      <c r="Y55" s="1759"/>
      <c r="Z55" s="1759"/>
      <c r="AA55" s="1759"/>
      <c r="AB55" s="1759"/>
      <c r="AC55" s="1759"/>
      <c r="AD55" s="1759"/>
    </row>
    <row r="56" spans="1:30">
      <c r="I56" s="1759"/>
      <c r="J56" s="1759"/>
      <c r="K56" s="1759"/>
      <c r="L56" s="1759"/>
      <c r="M56" s="1759"/>
      <c r="N56" s="1759"/>
      <c r="O56" s="1759"/>
      <c r="P56" s="1759"/>
      <c r="Q56" s="1759"/>
      <c r="R56" s="1759"/>
      <c r="S56" s="1759"/>
      <c r="T56" s="1759"/>
      <c r="U56" s="1759"/>
      <c r="V56" s="1759"/>
      <c r="W56" s="1759"/>
      <c r="X56" s="1759"/>
      <c r="Y56" s="1759"/>
      <c r="Z56" s="1759"/>
      <c r="AA56" s="1759"/>
      <c r="AB56" s="1759"/>
      <c r="AC56" s="1759"/>
      <c r="AD56" s="1759"/>
    </row>
    <row r="57" spans="1:30">
      <c r="I57" s="1759"/>
      <c r="J57" s="1759"/>
      <c r="K57" s="1759"/>
      <c r="L57" s="1759"/>
      <c r="M57" s="1759"/>
      <c r="N57" s="1759"/>
      <c r="O57" s="1759"/>
      <c r="P57" s="1759"/>
      <c r="Q57" s="1759"/>
      <c r="R57" s="1759"/>
      <c r="S57" s="1759"/>
      <c r="T57" s="1759"/>
      <c r="U57" s="1759"/>
      <c r="V57" s="1759"/>
      <c r="W57" s="1759"/>
      <c r="X57" s="1759"/>
      <c r="Y57" s="1759"/>
      <c r="Z57" s="1759"/>
      <c r="AA57" s="1759"/>
      <c r="AB57" s="1759"/>
      <c r="AC57" s="1759"/>
      <c r="AD57" s="1759"/>
    </row>
    <row r="58" spans="1:30">
      <c r="I58" s="1759"/>
      <c r="J58" s="1759"/>
      <c r="K58" s="1759"/>
      <c r="L58" s="1759"/>
      <c r="M58" s="1759"/>
      <c r="N58" s="1759"/>
      <c r="O58" s="1759"/>
      <c r="P58" s="1759"/>
      <c r="Q58" s="1759"/>
      <c r="R58" s="1759"/>
      <c r="S58" s="1759"/>
      <c r="T58" s="1759"/>
      <c r="U58" s="1759"/>
      <c r="V58" s="1759"/>
      <c r="W58" s="1759"/>
      <c r="X58" s="1759"/>
      <c r="Y58" s="1759"/>
      <c r="Z58" s="1759"/>
      <c r="AA58" s="1759"/>
      <c r="AB58" s="1759"/>
      <c r="AC58" s="1759"/>
      <c r="AD58" s="1759"/>
    </row>
    <row r="59" spans="1:30">
      <c r="I59" s="1759"/>
      <c r="J59" s="1759"/>
      <c r="K59" s="1759"/>
      <c r="L59" s="1759"/>
      <c r="M59" s="1759"/>
      <c r="N59" s="1759"/>
      <c r="O59" s="1759"/>
      <c r="P59" s="1759"/>
      <c r="Q59" s="1759"/>
      <c r="R59" s="1759"/>
      <c r="S59" s="1759"/>
      <c r="T59" s="1759"/>
      <c r="U59" s="1759"/>
      <c r="V59" s="1759"/>
      <c r="W59" s="1759"/>
      <c r="X59" s="1759"/>
      <c r="Y59" s="1759"/>
      <c r="Z59" s="1759"/>
      <c r="AA59" s="1759"/>
      <c r="AB59" s="1759"/>
      <c r="AC59" s="1759"/>
      <c r="AD59" s="1759"/>
    </row>
  </sheetData>
  <autoFilter ref="A14:N14">
    <filterColumn colId="7"/>
  </autoFilter>
  <customSheetViews>
    <customSheetView guid="{44B5F5DE-C96C-4269-969A-574D4EEEEEF5}" showPageBreaks="1" printArea="1" showAutoFilter="1" view="pageBreakPreview" topLeftCell="A23">
      <selection activeCell="B40" sqref="B40:G40"/>
      <pageMargins left="0.74803149606299202" right="0.74803149606299202" top="0.74803149606299202" bottom="4.1338582677165396" header="0.35" footer="3.67"/>
      <pageSetup paperSize="9" firstPageNumber="14" orientation="portrait" useFirstPageNumber="1" r:id="rId1"/>
      <headerFooter alignWithMargins="0">
        <oddFooter>&amp;C&amp;"Times New Roman,Regular"&amp;11&amp;P</oddFooter>
      </headerFooter>
      <autoFilter ref="B1:N1"/>
    </customSheetView>
    <customSheetView guid="{BDCF7345-18B1-4C88-89F2-E67F940CDF85}" showPageBreaks="1" printArea="1" showAutoFilter="1" view="pageBreakPreview" topLeftCell="A24">
      <selection activeCell="P19" sqref="P19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N1"/>
    </customSheetView>
    <customSheetView guid="{F13B090A-ECDA-4418-9F13-644A873400E7}" showPageBreaks="1" view="pageBreakPreview" showRuler="0" topLeftCell="B544">
      <selection activeCell="B577" sqref="B577:G577"/>
      <pageMargins left="0.74803149606299202" right="0.39370078740157499" top="0.74803149606299202" bottom="0.90551181102362199" header="0.511811023622047" footer="0.59055118110236204"/>
      <printOptions horizontalCentered="1"/>
      <pageSetup paperSize="9" orientation="landscape" blackAndWhite="1" useFirstPageNumber="1" r:id="rId3"/>
      <headerFooter alignWithMargins="0">
        <oddHeader xml:space="preserve">&amp;C   </oddHeader>
        <oddFooter>&amp;C&amp;"Times New Roman,Bold"   Vol-II    -    &amp;P</oddFooter>
      </headerFooter>
    </customSheetView>
    <customSheetView guid="{63DB0950-E90F-4380-862C-985B5EB19119}" scale="175" showPageBreaks="1" view="pageBreakPreview" showRuler="0" topLeftCell="B1">
      <selection activeCell="B29" sqref="A29:IV31"/>
      <pageMargins left="0.74803149606299202" right="0.39370078740157499" top="0.74803149606299202" bottom="0.90551181102362199" header="0.511811023622047" footer="0.59055118110236204"/>
      <printOptions horizontalCentered="1"/>
      <pageSetup paperSize="9" orientation="landscape" blackAndWhite="1" useFirstPageNumber="1" r:id="rId4"/>
      <headerFooter alignWithMargins="0">
        <oddHeader xml:space="preserve">&amp;C   </oddHeader>
        <oddFooter>&amp;C&amp;"Times New Roman,Bold"   Vol-II    -    &amp;P</oddFooter>
      </headerFooter>
    </customSheetView>
    <customSheetView guid="{7CE36697-C418-4ED3-BCF0-EA686CB40E87}" showPageBreaks="1" printArea="1" showAutoFilter="1" view="pageBreakPreview" showRuler="0" topLeftCell="A77">
      <selection activeCell="A77" sqref="A1:H65536"/>
      <pageMargins left="0.74803149606299202" right="0.74803149606299202" top="0.74803149606299202" bottom="4.13" header="0.35" footer="3"/>
      <printOptions horizontalCentered="1"/>
      <pageSetup paperSize="9" firstPageNumber="41" orientation="portrait" blackAndWhite="1" useFirstPageNumber="1" r:id="rId5"/>
      <headerFooter alignWithMargins="0">
        <oddHeader xml:space="preserve">&amp;C   </oddHeader>
        <oddFooter>&amp;C&amp;"Times New Roman,Bold"&amp;P</oddFooter>
      </headerFooter>
      <autoFilter ref="B1:L1"/>
    </customSheetView>
    <customSheetView guid="{0A01029B-7B3B-461F-BED3-37847DEE34DD}" showPageBreaks="1" printArea="1" showAutoFilter="1" topLeftCell="A427">
      <selection activeCell="C436" sqref="C436:G436"/>
      <pageMargins left="0.74803149606299202" right="0.74803149606299202" top="0.74803149606299202" bottom="4.1338582677165396" header="0.35" footer="3.67"/>
      <pageSetup paperSize="9" firstPageNumber="13" orientation="portrait" useFirstPageNumber="1" r:id="rId6"/>
      <headerFooter alignWithMargins="0">
        <oddFooter>&amp;C&amp;"Times New Roman,Regular"&amp;11&amp;P</oddFooter>
      </headerFooter>
      <autoFilter ref="B1:N1"/>
    </customSheetView>
    <customSheetView guid="{E4E8F753-76B4-42E1-AD26-8B3589CB8A4B}" showPageBreaks="1" printArea="1" showAutoFilter="1" showRuler="0" topLeftCell="A154">
      <selection activeCell="C170" sqref="C170"/>
      <pageMargins left="0.74803149606299202" right="0.74803149606299202" top="0.74803149606299202" bottom="4.1338582677165396" header="0.35" footer="3.67"/>
      <pageSetup paperSize="9" firstPageNumber="13" orientation="portrait" useFirstPageNumber="1" r:id="rId7"/>
      <headerFooter alignWithMargins="0">
        <oddFooter>&amp;C&amp;"Times New Roman,Regular"&amp;11&amp;P</oddFooter>
      </headerFooter>
      <autoFilter ref="B1:N1"/>
    </customSheetView>
    <customSheetView guid="{CBFC2224-D3AC-4AA3-8CE4-B555FCF23158}" showPageBreaks="1" printArea="1" showAutoFilter="1" view="pageBreakPreview" topLeftCell="A23">
      <selection activeCell="B40" sqref="B40:G40"/>
      <pageMargins left="0.74803149606299202" right="0.74803149606299202" top="0.74803149606299202" bottom="4.1338582677165396" header="0.35" footer="3.67"/>
      <pageSetup paperSize="9" firstPageNumber="14" orientation="portrait" useFirstPageNumber="1" r:id="rId8"/>
      <headerFooter alignWithMargins="0">
        <oddFooter>&amp;C&amp;"Times New Roman,Regular"&amp;11&amp;P</oddFooter>
      </headerFooter>
      <autoFilter ref="B1:N1"/>
    </customSheetView>
  </customSheetViews>
  <mergeCells count="16">
    <mergeCell ref="I12:R12"/>
    <mergeCell ref="S12:AB12"/>
    <mergeCell ref="I13:M13"/>
    <mergeCell ref="N13:R13"/>
    <mergeCell ref="S13:W13"/>
    <mergeCell ref="X13:AB13"/>
    <mergeCell ref="B35:G35"/>
    <mergeCell ref="B34:G34"/>
    <mergeCell ref="A32:C32"/>
    <mergeCell ref="A1:G1"/>
    <mergeCell ref="B14:D14"/>
    <mergeCell ref="A2:G2"/>
    <mergeCell ref="A4:G4"/>
    <mergeCell ref="B5:G5"/>
    <mergeCell ref="B13:G13"/>
    <mergeCell ref="B33:G33"/>
  </mergeCells>
  <phoneticPr fontId="25" type="noConversion"/>
  <pageMargins left="0.74803149606299213" right="0.74803149606299213" top="0.74803149606299213" bottom="4.1338582677165361" header="0.35433070866141736" footer="3.6614173228346458"/>
  <pageSetup paperSize="9" firstPageNumber="10" orientation="portrait" useFirstPageNumber="1" r:id="rId9"/>
  <headerFooter alignWithMargins="0">
    <oddFooter>&amp;C&amp;"Times New Roman,Regular"&amp;11&amp;P</oddFooter>
  </headerFooter>
  <rowBreaks count="1" manualBreakCount="1">
    <brk id="29" max="7" man="1"/>
  </rowBreaks>
  <colBreaks count="1" manualBreakCount="1">
    <brk id="8" max="37" man="1"/>
  </colBreaks>
  <legacyDrawing r:id="rId10"/>
</worksheet>
</file>

<file path=xl/worksheets/sheet11.xml><?xml version="1.0" encoding="utf-8"?>
<worksheet xmlns="http://schemas.openxmlformats.org/spreadsheetml/2006/main" xmlns:r="http://schemas.openxmlformats.org/officeDocument/2006/relationships">
  <sheetPr syncVertical="1" syncRef="A28" transitionEvaluation="1" codeName="Sheet11" enableFormatConditionsCalculation="0"/>
  <dimension ref="A1:AI51"/>
  <sheetViews>
    <sheetView view="pageBreakPreview" topLeftCell="A28" zoomScaleNormal="130" zoomScaleSheetLayoutView="100" workbookViewId="0">
      <selection activeCell="K45" sqref="K45"/>
    </sheetView>
  </sheetViews>
  <sheetFormatPr defaultColWidth="11" defaultRowHeight="12.75"/>
  <cols>
    <col min="1" max="1" width="5.28515625" style="101" customWidth="1"/>
    <col min="2" max="2" width="8.85546875" style="102" customWidth="1"/>
    <col min="3" max="3" width="33.28515625" style="103" customWidth="1"/>
    <col min="4" max="4" width="7.42578125" style="97" customWidth="1"/>
    <col min="5" max="5" width="9.42578125" style="97" customWidth="1"/>
    <col min="6" max="6" width="10.5703125" style="78" customWidth="1"/>
    <col min="7" max="7" width="9" style="78" customWidth="1"/>
    <col min="8" max="8" width="3.85546875" style="78" customWidth="1"/>
    <col min="9" max="9" width="3.140625" style="78" customWidth="1"/>
    <col min="10" max="10" width="4" style="241" customWidth="1"/>
    <col min="11" max="11" width="3.42578125" style="78" customWidth="1"/>
    <col min="12" max="16384" width="11" style="78"/>
  </cols>
  <sheetData>
    <row r="1" spans="1:35">
      <c r="A1" s="1620" t="s">
        <v>149</v>
      </c>
      <c r="B1" s="1620"/>
      <c r="C1" s="1620"/>
      <c r="D1" s="1620"/>
      <c r="E1" s="1620"/>
      <c r="F1" s="1620"/>
      <c r="G1" s="1620"/>
      <c r="H1" s="1176"/>
      <c r="I1" s="1552"/>
      <c r="J1" s="79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</row>
    <row r="2" spans="1:35">
      <c r="A2" s="1620" t="s">
        <v>150</v>
      </c>
      <c r="B2" s="1620"/>
      <c r="C2" s="1620"/>
      <c r="D2" s="1620"/>
      <c r="E2" s="1620"/>
      <c r="F2" s="1620"/>
      <c r="G2" s="1620"/>
      <c r="H2" s="1176"/>
      <c r="I2" s="1552"/>
      <c r="J2" s="79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</row>
    <row r="3" spans="1:35">
      <c r="A3" s="44"/>
      <c r="B3" s="45"/>
      <c r="C3" s="43"/>
      <c r="D3" s="46"/>
      <c r="E3" s="46"/>
      <c r="F3" s="43"/>
      <c r="G3" s="43"/>
      <c r="H3" s="43"/>
      <c r="I3" s="1766"/>
      <c r="J3" s="1767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</row>
    <row r="4" spans="1:35">
      <c r="A4" s="1589" t="s">
        <v>417</v>
      </c>
      <c r="B4" s="1589"/>
      <c r="C4" s="1589"/>
      <c r="D4" s="1589"/>
      <c r="E4" s="1589"/>
      <c r="F4" s="1589"/>
      <c r="G4" s="1589"/>
      <c r="H4" s="1173"/>
      <c r="I4" s="331"/>
      <c r="J4" s="226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1:35" ht="13.5">
      <c r="A5" s="125"/>
      <c r="B5" s="1590"/>
      <c r="C5" s="1590"/>
      <c r="D5" s="1590"/>
      <c r="E5" s="1590"/>
      <c r="F5" s="1590"/>
      <c r="G5" s="1590"/>
      <c r="H5" s="1174"/>
      <c r="I5" s="1545"/>
      <c r="J5" s="224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</row>
    <row r="6" spans="1:35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225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</row>
    <row r="7" spans="1:35">
      <c r="A7" s="125"/>
      <c r="B7" s="138" t="s">
        <v>32</v>
      </c>
      <c r="C7" s="104" t="s">
        <v>33</v>
      </c>
      <c r="D7" s="139" t="s">
        <v>108</v>
      </c>
      <c r="E7" s="106">
        <v>2769491</v>
      </c>
      <c r="F7" s="106">
        <v>770518</v>
      </c>
      <c r="G7" s="106">
        <f>SUM(E7:F7)</f>
        <v>3540009</v>
      </c>
      <c r="H7" s="106"/>
      <c r="I7" s="106"/>
      <c r="J7" s="221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</row>
    <row r="8" spans="1:35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107"/>
      <c r="J8" s="225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</row>
    <row r="9" spans="1:35">
      <c r="A9" s="125"/>
      <c r="B9" s="138"/>
      <c r="C9" s="141" t="s">
        <v>192</v>
      </c>
      <c r="D9" s="142" t="s">
        <v>108</v>
      </c>
      <c r="E9" s="144">
        <f>G27</f>
        <v>5000</v>
      </c>
      <c r="F9" s="144">
        <f>G38</f>
        <v>66656</v>
      </c>
      <c r="G9" s="143">
        <f>SUM(E9:F9)</f>
        <v>71656</v>
      </c>
      <c r="H9" s="107"/>
      <c r="I9" s="107"/>
      <c r="J9" s="225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>
      <c r="A10" s="125"/>
      <c r="B10" s="145" t="s">
        <v>107</v>
      </c>
      <c r="C10" s="104" t="s">
        <v>54</v>
      </c>
      <c r="D10" s="146" t="s">
        <v>108</v>
      </c>
      <c r="E10" s="147">
        <f>SUM(E7:E9)</f>
        <v>2774491</v>
      </c>
      <c r="F10" s="147">
        <f>SUM(F7:F9)</f>
        <v>837174</v>
      </c>
      <c r="G10" s="147">
        <f>SUM(E10:F10)</f>
        <v>3611665</v>
      </c>
      <c r="H10" s="106"/>
      <c r="I10" s="106"/>
      <c r="J10" s="221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</row>
    <row r="11" spans="1:35">
      <c r="A11" s="125"/>
      <c r="B11" s="138"/>
      <c r="C11" s="104"/>
      <c r="D11" s="105"/>
      <c r="E11" s="105"/>
      <c r="F11" s="139"/>
      <c r="G11" s="105"/>
      <c r="H11" s="105"/>
      <c r="I11" s="105"/>
      <c r="J11" s="221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</row>
    <row r="12" spans="1:35">
      <c r="A12" s="125"/>
      <c r="B12" s="138" t="s">
        <v>55</v>
      </c>
      <c r="C12" s="104" t="s">
        <v>56</v>
      </c>
      <c r="D12" s="104"/>
      <c r="E12" s="104"/>
      <c r="F12" s="149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03"/>
      <c r="AD12" s="103"/>
      <c r="AE12" s="103"/>
      <c r="AF12" s="103"/>
      <c r="AG12" s="103"/>
      <c r="AH12" s="103"/>
      <c r="AI12" s="103"/>
    </row>
    <row r="13" spans="1:35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03"/>
      <c r="AD13" s="103"/>
      <c r="AE13" s="103"/>
      <c r="AF13" s="103"/>
      <c r="AG13" s="103"/>
      <c r="AH13" s="103"/>
      <c r="AI13" s="103"/>
    </row>
    <row r="14" spans="1:35" s="80" customFormat="1" ht="14.25" thickTop="1" thickBot="1">
      <c r="A14" s="151"/>
      <c r="B14" s="1602" t="s">
        <v>57</v>
      </c>
      <c r="C14" s="1602"/>
      <c r="D14" s="1602"/>
      <c r="E14" s="133" t="s">
        <v>109</v>
      </c>
      <c r="F14" s="133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768"/>
      <c r="AD14" s="1768"/>
      <c r="AE14" s="1768"/>
      <c r="AF14" s="1768"/>
      <c r="AG14" s="1768"/>
      <c r="AH14" s="1768"/>
      <c r="AI14" s="1768"/>
    </row>
    <row r="15" spans="1:35" ht="13.5" thickTop="1">
      <c r="A15" s="2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6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03"/>
      <c r="AI15" s="103"/>
    </row>
    <row r="16" spans="1:35">
      <c r="A16" s="81"/>
      <c r="B16" s="82"/>
      <c r="C16" s="83" t="s">
        <v>111</v>
      </c>
      <c r="D16" s="84"/>
      <c r="E16" s="84"/>
      <c r="F16" s="84"/>
      <c r="G16" s="84"/>
      <c r="H16" s="84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103"/>
      <c r="AD16" s="103"/>
      <c r="AE16" s="103"/>
      <c r="AF16" s="103"/>
      <c r="AG16" s="103"/>
      <c r="AH16" s="103"/>
      <c r="AI16" s="103"/>
    </row>
    <row r="17" spans="1:35">
      <c r="A17" s="81"/>
      <c r="B17" s="629"/>
      <c r="C17" s="595"/>
      <c r="D17" s="87"/>
      <c r="E17" s="87"/>
      <c r="F17" s="87"/>
      <c r="G17" s="87"/>
      <c r="H17" s="87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103"/>
      <c r="AD17" s="103"/>
      <c r="AE17" s="103"/>
      <c r="AF17" s="103"/>
      <c r="AG17" s="103"/>
      <c r="AH17" s="103"/>
      <c r="AI17" s="103"/>
    </row>
    <row r="18" spans="1:35">
      <c r="A18" s="81" t="s">
        <v>112</v>
      </c>
      <c r="B18" s="88">
        <v>2210</v>
      </c>
      <c r="C18" s="89" t="s">
        <v>151</v>
      </c>
      <c r="D18" s="86"/>
      <c r="E18" s="86"/>
      <c r="F18" s="86"/>
      <c r="G18" s="86"/>
      <c r="H18" s="86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103"/>
      <c r="AD18" s="103"/>
      <c r="AE18" s="103"/>
      <c r="AF18" s="103"/>
      <c r="AG18" s="103"/>
      <c r="AH18" s="103"/>
      <c r="AI18" s="103"/>
    </row>
    <row r="19" spans="1:35">
      <c r="A19" s="81"/>
      <c r="B19" s="90">
        <v>1</v>
      </c>
      <c r="C19" s="91" t="s">
        <v>152</v>
      </c>
      <c r="D19" s="86"/>
      <c r="E19" s="86"/>
      <c r="F19" s="86"/>
      <c r="G19" s="86"/>
      <c r="H19" s="86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103"/>
      <c r="AD19" s="103"/>
      <c r="AE19" s="103"/>
      <c r="AF19" s="103"/>
      <c r="AG19" s="103"/>
      <c r="AH19" s="103"/>
      <c r="AI19" s="103"/>
    </row>
    <row r="20" spans="1:35">
      <c r="A20" s="81"/>
      <c r="B20" s="94">
        <v>1.8</v>
      </c>
      <c r="C20" s="83" t="s">
        <v>48</v>
      </c>
      <c r="D20" s="86"/>
      <c r="E20" s="86"/>
      <c r="F20" s="86"/>
      <c r="G20" s="86"/>
      <c r="H20" s="86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103"/>
      <c r="AD20" s="103"/>
      <c r="AE20" s="103"/>
      <c r="AF20" s="103"/>
      <c r="AG20" s="103"/>
      <c r="AH20" s="103"/>
      <c r="AI20" s="103"/>
    </row>
    <row r="21" spans="1:35">
      <c r="A21" s="81"/>
      <c r="B21" s="96" t="s">
        <v>228</v>
      </c>
      <c r="C21" s="92" t="s">
        <v>115</v>
      </c>
      <c r="D21" s="93"/>
      <c r="E21" s="93"/>
      <c r="F21" s="93"/>
      <c r="G21" s="93"/>
      <c r="H21" s="9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103"/>
      <c r="AD21" s="103"/>
      <c r="AE21" s="103"/>
      <c r="AF21" s="103"/>
      <c r="AG21" s="103"/>
      <c r="AH21" s="103"/>
      <c r="AI21" s="103"/>
    </row>
    <row r="22" spans="1:35">
      <c r="A22" s="1270"/>
      <c r="B22" s="1271" t="s">
        <v>271</v>
      </c>
      <c r="C22" s="1272" t="s">
        <v>272</v>
      </c>
      <c r="D22" s="1273"/>
      <c r="E22" s="1021">
        <v>0</v>
      </c>
      <c r="F22" s="1273">
        <v>5000</v>
      </c>
      <c r="G22" s="1022">
        <f t="shared" ref="G22" si="0">SUM(E22:F22)</f>
        <v>5000</v>
      </c>
      <c r="H22" s="169" t="s">
        <v>444</v>
      </c>
      <c r="I22" s="1535"/>
      <c r="J22" s="1535"/>
      <c r="K22" s="1535"/>
      <c r="L22" s="1535"/>
      <c r="M22" s="1762"/>
      <c r="N22" s="1535"/>
      <c r="O22" s="1535"/>
      <c r="P22" s="1535"/>
      <c r="Q22" s="1535"/>
      <c r="R22" s="1535"/>
      <c r="S22" s="1535"/>
      <c r="T22" s="1535"/>
      <c r="U22" s="1535"/>
      <c r="V22" s="1535"/>
      <c r="W22" s="1535"/>
      <c r="X22" s="203"/>
      <c r="Y22" s="203"/>
      <c r="Z22" s="203"/>
      <c r="AA22" s="203"/>
      <c r="AB22" s="203"/>
      <c r="AC22" s="103"/>
      <c r="AD22" s="103"/>
      <c r="AE22" s="103"/>
      <c r="AF22" s="103"/>
      <c r="AG22" s="103"/>
      <c r="AH22" s="103"/>
      <c r="AI22" s="103"/>
    </row>
    <row r="23" spans="1:35">
      <c r="A23" s="81" t="s">
        <v>107</v>
      </c>
      <c r="B23" s="96" t="s">
        <v>228</v>
      </c>
      <c r="C23" s="92" t="s">
        <v>115</v>
      </c>
      <c r="D23" s="93"/>
      <c r="E23" s="920">
        <f>SUM(E22:E22)</f>
        <v>0</v>
      </c>
      <c r="F23" s="434">
        <f t="shared" ref="F23:G23" si="1">SUM(F22:F22)</f>
        <v>5000</v>
      </c>
      <c r="G23" s="434">
        <f t="shared" si="1"/>
        <v>5000</v>
      </c>
      <c r="H23" s="9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103"/>
      <c r="AD23" s="103"/>
      <c r="AE23" s="103"/>
      <c r="AF23" s="103"/>
      <c r="AG23" s="103"/>
      <c r="AH23" s="103"/>
      <c r="AI23" s="103"/>
    </row>
    <row r="24" spans="1:35">
      <c r="A24" s="81" t="s">
        <v>107</v>
      </c>
      <c r="B24" s="94">
        <v>1.8</v>
      </c>
      <c r="C24" s="83" t="s">
        <v>48</v>
      </c>
      <c r="D24" s="93"/>
      <c r="E24" s="920">
        <f>E23</f>
        <v>0</v>
      </c>
      <c r="F24" s="434">
        <f t="shared" ref="F24:G27" si="2">F23</f>
        <v>5000</v>
      </c>
      <c r="G24" s="434">
        <f t="shared" si="2"/>
        <v>5000</v>
      </c>
      <c r="H24" s="9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103"/>
      <c r="AD24" s="103"/>
      <c r="AE24" s="103"/>
      <c r="AF24" s="103"/>
      <c r="AG24" s="103"/>
      <c r="AH24" s="103"/>
      <c r="AI24" s="103"/>
    </row>
    <row r="25" spans="1:35">
      <c r="A25" s="81" t="s">
        <v>107</v>
      </c>
      <c r="B25" s="90">
        <v>1</v>
      </c>
      <c r="C25" s="91" t="s">
        <v>152</v>
      </c>
      <c r="D25" s="93"/>
      <c r="E25" s="999">
        <f>E24</f>
        <v>0</v>
      </c>
      <c r="F25" s="1182">
        <f t="shared" si="2"/>
        <v>5000</v>
      </c>
      <c r="G25" s="1182">
        <f t="shared" si="2"/>
        <v>5000</v>
      </c>
      <c r="H25" s="9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103"/>
      <c r="AD25" s="103"/>
      <c r="AE25" s="103"/>
      <c r="AF25" s="103"/>
      <c r="AG25" s="103"/>
      <c r="AH25" s="103"/>
      <c r="AI25" s="103"/>
    </row>
    <row r="26" spans="1:35">
      <c r="A26" s="81" t="s">
        <v>107</v>
      </c>
      <c r="B26" s="88">
        <v>2210</v>
      </c>
      <c r="C26" s="89" t="s">
        <v>151</v>
      </c>
      <c r="D26" s="93"/>
      <c r="E26" s="920">
        <f>E25</f>
        <v>0</v>
      </c>
      <c r="F26" s="434">
        <f t="shared" si="2"/>
        <v>5000</v>
      </c>
      <c r="G26" s="434">
        <f t="shared" si="2"/>
        <v>5000</v>
      </c>
      <c r="H26" s="9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103"/>
      <c r="AD26" s="103"/>
      <c r="AE26" s="103"/>
      <c r="AF26" s="103"/>
      <c r="AG26" s="103"/>
      <c r="AH26" s="103"/>
      <c r="AI26" s="103"/>
    </row>
    <row r="27" spans="1:35">
      <c r="A27" s="98" t="s">
        <v>107</v>
      </c>
      <c r="B27" s="99"/>
      <c r="C27" s="100" t="s">
        <v>111</v>
      </c>
      <c r="D27" s="95"/>
      <c r="E27" s="654">
        <f>E26</f>
        <v>0</v>
      </c>
      <c r="F27" s="434">
        <f t="shared" si="2"/>
        <v>5000</v>
      </c>
      <c r="G27" s="434">
        <f t="shared" si="2"/>
        <v>5000</v>
      </c>
      <c r="H27" s="93"/>
      <c r="I27" s="652"/>
      <c r="J27" s="652"/>
      <c r="K27" s="652"/>
      <c r="L27" s="652"/>
      <c r="M27" s="652"/>
      <c r="N27" s="652"/>
      <c r="O27" s="203"/>
      <c r="P27" s="652"/>
      <c r="Q27" s="652"/>
      <c r="R27" s="652"/>
      <c r="S27" s="652"/>
      <c r="T27" s="652"/>
      <c r="U27" s="652"/>
      <c r="V27" s="692"/>
      <c r="W27" s="652"/>
      <c r="X27" s="652"/>
      <c r="Y27" s="652"/>
      <c r="Z27" s="652"/>
      <c r="AA27" s="652"/>
      <c r="AB27" s="652"/>
      <c r="AC27" s="103"/>
      <c r="AD27" s="103"/>
      <c r="AE27" s="103"/>
      <c r="AF27" s="103"/>
      <c r="AG27" s="103"/>
      <c r="AH27" s="103"/>
      <c r="AI27" s="103"/>
    </row>
    <row r="28" spans="1:35">
      <c r="A28" s="81"/>
      <c r="B28" s="82"/>
      <c r="C28" s="705" t="s">
        <v>40</v>
      </c>
      <c r="D28" s="86"/>
      <c r="E28" s="86"/>
      <c r="F28" s="86"/>
      <c r="G28" s="86"/>
      <c r="H28" s="86"/>
      <c r="I28" s="652"/>
      <c r="J28" s="652"/>
      <c r="K28" s="652"/>
      <c r="L28" s="652"/>
      <c r="M28" s="652"/>
      <c r="N28" s="652"/>
      <c r="O28" s="203"/>
      <c r="P28" s="652"/>
      <c r="Q28" s="652"/>
      <c r="R28" s="652"/>
      <c r="S28" s="652"/>
      <c r="T28" s="652"/>
      <c r="U28" s="652"/>
      <c r="V28" s="692"/>
      <c r="W28" s="652"/>
      <c r="X28" s="652"/>
      <c r="Y28" s="652"/>
      <c r="Z28" s="652"/>
      <c r="AA28" s="652"/>
      <c r="AB28" s="652"/>
      <c r="AC28" s="103"/>
      <c r="AD28" s="103"/>
      <c r="AE28" s="103"/>
      <c r="AF28" s="103"/>
      <c r="AG28" s="103"/>
      <c r="AH28" s="103"/>
      <c r="AI28" s="103"/>
    </row>
    <row r="29" spans="1:35" ht="25.5">
      <c r="A29" s="81" t="s">
        <v>112</v>
      </c>
      <c r="B29" s="629">
        <v>4210</v>
      </c>
      <c r="C29" s="594" t="s">
        <v>274</v>
      </c>
      <c r="D29" s="622"/>
      <c r="E29" s="622"/>
      <c r="F29" s="622"/>
      <c r="G29" s="622"/>
      <c r="H29" s="622"/>
      <c r="I29" s="652"/>
      <c r="J29" s="652"/>
      <c r="K29" s="652"/>
      <c r="L29" s="652"/>
      <c r="M29" s="652"/>
      <c r="N29" s="652"/>
      <c r="O29" s="203"/>
      <c r="P29" s="652"/>
      <c r="Q29" s="652"/>
      <c r="R29" s="652"/>
      <c r="S29" s="652"/>
      <c r="T29" s="652"/>
      <c r="U29" s="652"/>
      <c r="V29" s="692"/>
      <c r="W29" s="652"/>
      <c r="X29" s="652"/>
      <c r="Y29" s="652"/>
      <c r="Z29" s="652"/>
      <c r="AA29" s="652"/>
      <c r="AB29" s="652"/>
      <c r="AC29" s="103"/>
      <c r="AD29" s="103"/>
      <c r="AE29" s="103"/>
      <c r="AF29" s="103"/>
      <c r="AG29" s="103"/>
      <c r="AH29" s="103"/>
      <c r="AI29" s="103"/>
    </row>
    <row r="30" spans="1:35">
      <c r="A30" s="693"/>
      <c r="B30" s="631">
        <v>1</v>
      </c>
      <c r="C30" s="595" t="s">
        <v>275</v>
      </c>
      <c r="D30" s="622"/>
      <c r="E30" s="622"/>
      <c r="F30" s="622"/>
      <c r="G30" s="622"/>
      <c r="H30" s="622"/>
      <c r="I30" s="652"/>
      <c r="J30" s="652"/>
      <c r="K30" s="652"/>
      <c r="L30" s="652"/>
      <c r="M30" s="652"/>
      <c r="N30" s="652"/>
      <c r="O30" s="203"/>
      <c r="P30" s="652"/>
      <c r="Q30" s="652"/>
      <c r="R30" s="652"/>
      <c r="S30" s="652"/>
      <c r="T30" s="652"/>
      <c r="U30" s="652"/>
      <c r="V30" s="692"/>
      <c r="W30" s="652"/>
      <c r="X30" s="652"/>
      <c r="Y30" s="652"/>
      <c r="Z30" s="652"/>
      <c r="AA30" s="652"/>
      <c r="AB30" s="652"/>
      <c r="AC30" s="103"/>
      <c r="AD30" s="103"/>
      <c r="AE30" s="103"/>
      <c r="AF30" s="103"/>
      <c r="AG30" s="103"/>
      <c r="AH30" s="103"/>
      <c r="AI30" s="103"/>
    </row>
    <row r="31" spans="1:35">
      <c r="A31" s="693"/>
      <c r="B31" s="704">
        <v>1.1100000000000001</v>
      </c>
      <c r="C31" s="594" t="s">
        <v>276</v>
      </c>
      <c r="D31" s="622"/>
      <c r="E31" s="622"/>
      <c r="F31" s="622"/>
      <c r="G31" s="622"/>
      <c r="H31" s="622"/>
      <c r="I31" s="652"/>
      <c r="J31" s="652"/>
      <c r="K31" s="652"/>
      <c r="L31" s="652"/>
      <c r="M31" s="652"/>
      <c r="N31" s="652"/>
      <c r="O31" s="203"/>
      <c r="P31" s="652"/>
      <c r="Q31" s="652"/>
      <c r="R31" s="652"/>
      <c r="S31" s="652"/>
      <c r="T31" s="652"/>
      <c r="U31" s="652"/>
      <c r="V31" s="692"/>
      <c r="W31" s="652"/>
      <c r="X31" s="652"/>
      <c r="Y31" s="652"/>
      <c r="Z31" s="652"/>
      <c r="AA31" s="652"/>
      <c r="AB31" s="652"/>
      <c r="AC31" s="103"/>
      <c r="AD31" s="103"/>
      <c r="AE31" s="103"/>
      <c r="AF31" s="103"/>
      <c r="AG31" s="103"/>
      <c r="AH31" s="103"/>
      <c r="AI31" s="103"/>
    </row>
    <row r="32" spans="1:35">
      <c r="A32" s="693"/>
      <c r="B32" s="632">
        <v>60</v>
      </c>
      <c r="C32" s="595" t="s">
        <v>95</v>
      </c>
      <c r="D32" s="646"/>
      <c r="E32" s="646"/>
      <c r="F32" s="646"/>
      <c r="G32" s="646"/>
      <c r="H32" s="646"/>
      <c r="I32" s="652"/>
      <c r="J32" s="652"/>
      <c r="K32" s="652"/>
      <c r="L32" s="652"/>
      <c r="M32" s="652"/>
      <c r="N32" s="652"/>
      <c r="O32" s="203"/>
      <c r="P32" s="652"/>
      <c r="Q32" s="652"/>
      <c r="R32" s="652"/>
      <c r="S32" s="652"/>
      <c r="T32" s="652"/>
      <c r="U32" s="652"/>
      <c r="V32" s="692"/>
      <c r="W32" s="652"/>
      <c r="X32" s="652"/>
      <c r="Y32" s="652"/>
      <c r="Z32" s="652"/>
      <c r="AA32" s="652"/>
      <c r="AB32" s="652"/>
      <c r="AC32" s="103"/>
      <c r="AD32" s="103"/>
      <c r="AE32" s="103"/>
      <c r="AF32" s="103"/>
      <c r="AG32" s="103"/>
      <c r="AH32" s="103"/>
      <c r="AI32" s="103"/>
    </row>
    <row r="33" spans="1:35" ht="38.25">
      <c r="A33" s="693"/>
      <c r="B33" s="649" t="s">
        <v>277</v>
      </c>
      <c r="C33" s="595" t="s">
        <v>278</v>
      </c>
      <c r="D33" s="399"/>
      <c r="E33" s="433">
        <v>66656</v>
      </c>
      <c r="F33" s="399" t="s">
        <v>185</v>
      </c>
      <c r="G33" s="169">
        <f t="shared" ref="G33" si="3">SUM(E33:F33)</f>
        <v>66656</v>
      </c>
      <c r="H33" s="169" t="s">
        <v>446</v>
      </c>
      <c r="I33" s="1536"/>
      <c r="J33" s="1757"/>
      <c r="K33" s="1506"/>
      <c r="L33" s="1535"/>
      <c r="M33" s="1535"/>
      <c r="N33" s="652"/>
      <c r="O33" s="203"/>
      <c r="P33" s="652"/>
      <c r="Q33" s="652"/>
      <c r="R33" s="652"/>
      <c r="S33" s="652"/>
      <c r="T33" s="652"/>
      <c r="U33" s="652"/>
      <c r="V33" s="692"/>
      <c r="W33" s="652"/>
      <c r="X33" s="652"/>
      <c r="Y33" s="652"/>
      <c r="Z33" s="652"/>
      <c r="AA33" s="652"/>
      <c r="AB33" s="652"/>
      <c r="AC33" s="103"/>
      <c r="AD33" s="103"/>
      <c r="AE33" s="103"/>
      <c r="AF33" s="103"/>
      <c r="AG33" s="103"/>
      <c r="AH33" s="103"/>
      <c r="AI33" s="103"/>
    </row>
    <row r="34" spans="1:35">
      <c r="A34" s="693" t="s">
        <v>107</v>
      </c>
      <c r="B34" s="632">
        <v>60</v>
      </c>
      <c r="C34" s="595" t="s">
        <v>95</v>
      </c>
      <c r="D34" s="399"/>
      <c r="E34" s="434">
        <f>SUM(E33:E33)</f>
        <v>66656</v>
      </c>
      <c r="F34" s="401">
        <f>SUM(F33:F33)</f>
        <v>0</v>
      </c>
      <c r="G34" s="434">
        <f>SUM(G33:G33)</f>
        <v>66656</v>
      </c>
      <c r="H34" s="169"/>
      <c r="I34" s="652"/>
      <c r="J34" s="652"/>
      <c r="K34" s="652"/>
      <c r="L34" s="652"/>
      <c r="M34" s="652"/>
      <c r="N34" s="652"/>
      <c r="O34" s="203"/>
      <c r="P34" s="652"/>
      <c r="Q34" s="652"/>
      <c r="R34" s="652"/>
      <c r="S34" s="652"/>
      <c r="T34" s="652"/>
      <c r="U34" s="652"/>
      <c r="V34" s="692"/>
      <c r="W34" s="652"/>
      <c r="X34" s="652"/>
      <c r="Y34" s="652"/>
      <c r="Z34" s="652"/>
      <c r="AA34" s="652"/>
      <c r="AB34" s="652"/>
      <c r="AC34" s="103"/>
      <c r="AD34" s="103"/>
      <c r="AE34" s="103"/>
      <c r="AF34" s="103"/>
      <c r="AG34" s="103"/>
      <c r="AH34" s="103"/>
      <c r="AI34" s="103"/>
    </row>
    <row r="35" spans="1:35">
      <c r="A35" s="693" t="s">
        <v>107</v>
      </c>
      <c r="B35" s="704">
        <v>1.1100000000000001</v>
      </c>
      <c r="C35" s="594" t="s">
        <v>276</v>
      </c>
      <c r="D35" s="399"/>
      <c r="E35" s="434">
        <f t="shared" ref="E35:G35" si="4">E34</f>
        <v>66656</v>
      </c>
      <c r="F35" s="401">
        <f t="shared" si="4"/>
        <v>0</v>
      </c>
      <c r="G35" s="434">
        <f t="shared" si="4"/>
        <v>66656</v>
      </c>
      <c r="H35" s="169"/>
      <c r="I35" s="652"/>
      <c r="J35" s="652"/>
      <c r="K35" s="652"/>
      <c r="L35" s="652"/>
      <c r="M35" s="652"/>
      <c r="N35" s="652"/>
      <c r="O35" s="203"/>
      <c r="P35" s="652"/>
      <c r="Q35" s="652"/>
      <c r="R35" s="652"/>
      <c r="S35" s="652"/>
      <c r="T35" s="652"/>
      <c r="U35" s="652"/>
      <c r="V35" s="692"/>
      <c r="W35" s="652"/>
      <c r="X35" s="652"/>
      <c r="Y35" s="652"/>
      <c r="Z35" s="652"/>
      <c r="AA35" s="652"/>
      <c r="AB35" s="652"/>
      <c r="AC35" s="103"/>
      <c r="AD35" s="103"/>
      <c r="AE35" s="103"/>
      <c r="AF35" s="103"/>
      <c r="AG35" s="103"/>
      <c r="AH35" s="103"/>
      <c r="AI35" s="103"/>
    </row>
    <row r="36" spans="1:35">
      <c r="A36" s="695" t="s">
        <v>107</v>
      </c>
      <c r="B36" s="1292">
        <v>1</v>
      </c>
      <c r="C36" s="638" t="s">
        <v>275</v>
      </c>
      <c r="D36" s="430"/>
      <c r="E36" s="429">
        <f>E35</f>
        <v>66656</v>
      </c>
      <c r="F36" s="999">
        <f t="shared" ref="F36:G38" si="5">F35</f>
        <v>0</v>
      </c>
      <c r="G36" s="429">
        <f t="shared" si="5"/>
        <v>66656</v>
      </c>
      <c r="H36" s="169"/>
      <c r="I36" s="652"/>
      <c r="J36" s="652"/>
      <c r="K36" s="652"/>
      <c r="L36" s="652"/>
      <c r="M36" s="652"/>
      <c r="N36" s="652"/>
      <c r="O36" s="203"/>
      <c r="P36" s="652"/>
      <c r="Q36" s="652"/>
      <c r="R36" s="652"/>
      <c r="S36" s="652"/>
      <c r="T36" s="652"/>
      <c r="U36" s="652"/>
      <c r="V36" s="692"/>
      <c r="W36" s="652"/>
      <c r="X36" s="652"/>
      <c r="Y36" s="652"/>
      <c r="Z36" s="652"/>
      <c r="AA36" s="652"/>
      <c r="AB36" s="652"/>
      <c r="AC36" s="103"/>
      <c r="AD36" s="103"/>
      <c r="AE36" s="103"/>
      <c r="AF36" s="103"/>
      <c r="AG36" s="103"/>
      <c r="AH36" s="103"/>
      <c r="AI36" s="103"/>
    </row>
    <row r="37" spans="1:35" ht="25.5">
      <c r="A37" s="693" t="s">
        <v>107</v>
      </c>
      <c r="B37" s="629">
        <v>4210</v>
      </c>
      <c r="C37" s="594" t="s">
        <v>279</v>
      </c>
      <c r="D37" s="399"/>
      <c r="E37" s="429">
        <f>E36</f>
        <v>66656</v>
      </c>
      <c r="F37" s="999">
        <f t="shared" si="5"/>
        <v>0</v>
      </c>
      <c r="G37" s="429">
        <f t="shared" ref="G37" si="6">G36</f>
        <v>66656</v>
      </c>
      <c r="H37" s="169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103"/>
      <c r="AD37" s="103"/>
      <c r="AE37" s="103"/>
      <c r="AF37" s="103"/>
      <c r="AG37" s="103"/>
      <c r="AH37" s="103"/>
      <c r="AI37" s="103"/>
    </row>
    <row r="38" spans="1:35">
      <c r="A38" s="101" t="s">
        <v>107</v>
      </c>
      <c r="C38" s="705" t="s">
        <v>40</v>
      </c>
      <c r="D38" s="1269"/>
      <c r="E38" s="1186">
        <f>E37</f>
        <v>66656</v>
      </c>
      <c r="F38" s="999">
        <f t="shared" si="5"/>
        <v>0</v>
      </c>
      <c r="G38" s="1186">
        <f t="shared" ref="G38" si="7">G37</f>
        <v>66656</v>
      </c>
      <c r="I38" s="103"/>
      <c r="J38" s="1769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</row>
    <row r="39" spans="1:35">
      <c r="A39" s="1183" t="s">
        <v>107</v>
      </c>
      <c r="B39" s="1184"/>
      <c r="C39" s="1416" t="s">
        <v>108</v>
      </c>
      <c r="D39" s="1185"/>
      <c r="E39" s="1185">
        <f>E38+E27</f>
        <v>66656</v>
      </c>
      <c r="F39" s="1185">
        <f t="shared" ref="F39:G39" si="8">F38+F27</f>
        <v>5000</v>
      </c>
      <c r="G39" s="1185">
        <f t="shared" si="8"/>
        <v>71656</v>
      </c>
      <c r="I39" s="103"/>
      <c r="J39" s="1769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</row>
    <row r="40" spans="1:35" ht="15.75" customHeight="1">
      <c r="A40" s="1612" t="s">
        <v>449</v>
      </c>
      <c r="B40" s="1612"/>
      <c r="C40" s="1612"/>
      <c r="I40" s="103"/>
      <c r="J40" s="1769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</row>
    <row r="41" spans="1:35" ht="28.5" customHeight="1">
      <c r="A41" s="1413" t="s">
        <v>444</v>
      </c>
      <c r="B41" s="1621" t="s">
        <v>650</v>
      </c>
      <c r="C41" s="1621"/>
      <c r="D41" s="1621"/>
      <c r="E41" s="1621"/>
      <c r="F41" s="1621"/>
      <c r="G41" s="1621"/>
      <c r="I41" s="103"/>
      <c r="J41" s="1769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</row>
    <row r="42" spans="1:35" ht="34.15" customHeight="1">
      <c r="A42" s="1415" t="s">
        <v>446</v>
      </c>
      <c r="B42" s="1619" t="s">
        <v>548</v>
      </c>
      <c r="C42" s="1619"/>
      <c r="D42" s="1619"/>
      <c r="E42" s="1619"/>
      <c r="F42" s="1619"/>
      <c r="G42" s="1619"/>
      <c r="I42" s="103"/>
      <c r="J42" s="1769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</row>
    <row r="43" spans="1:35">
      <c r="I43" s="103"/>
      <c r="J43" s="1769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</row>
    <row r="44" spans="1:35">
      <c r="D44" s="1731"/>
      <c r="E44" s="918"/>
      <c r="F44" s="1731"/>
      <c r="G44" s="918"/>
      <c r="H44" s="103"/>
      <c r="I44" s="103"/>
      <c r="J44" s="1769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</row>
    <row r="45" spans="1:35">
      <c r="D45" s="1269"/>
      <c r="E45" s="1269"/>
      <c r="F45" s="103"/>
      <c r="G45" s="103"/>
      <c r="H45" s="103"/>
      <c r="I45" s="103"/>
      <c r="J45" s="1769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</row>
    <row r="46" spans="1:35">
      <c r="I46" s="103"/>
      <c r="J46" s="1769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</row>
    <row r="47" spans="1:35">
      <c r="I47" s="103"/>
      <c r="J47" s="1769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</row>
    <row r="48" spans="1:35">
      <c r="I48" s="103"/>
      <c r="J48" s="1769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</row>
    <row r="49" spans="9:35">
      <c r="I49" s="103"/>
      <c r="J49" s="1769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</row>
    <row r="50" spans="9:35">
      <c r="I50" s="103"/>
      <c r="J50" s="1769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</row>
    <row r="51" spans="9:35">
      <c r="I51" s="103"/>
      <c r="J51" s="1769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</row>
  </sheetData>
  <autoFilter ref="A14:AL16">
    <filterColumn colId="1" showButton="0"/>
    <filterColumn colId="2" showButton="0"/>
    <filterColumn colId="7"/>
  </autoFilter>
  <customSheetViews>
    <customSheetView guid="{44B5F5DE-C96C-4269-969A-574D4EEEEEF5}" showPageBreaks="1" printArea="1" showAutoFilter="1" view="pageBreakPreview" topLeftCell="A50">
      <selection activeCell="C65" sqref="C65"/>
      <pageMargins left="0.74803149606299202" right="0.74803149606299202" top="0.74803149606299202" bottom="4.1338582677165396" header="0.35" footer="3.67"/>
      <pageSetup paperSize="9" firstPageNumber="16" fitToHeight="0" orientation="portrait" useFirstPageNumber="1" r:id="rId1"/>
      <headerFooter alignWithMargins="0">
        <oddFooter>&amp;C&amp;"Times New Roman,Regular"&amp;11&amp;P</oddFooter>
      </headerFooter>
      <autoFilter ref="B1:H1"/>
    </customSheetView>
    <customSheetView guid="{BDCF7345-18B1-4C88-89F2-E67F940CDF85}" showPageBreaks="1" printArea="1" showAutoFilter="1" hiddenRows="1" view="pageBreakPreview" topLeftCell="A82">
      <selection activeCell="B103" sqref="B103"/>
      <pageMargins left="0.74803149606299202" right="0.74803149606299202" top="0.74803149606299202" bottom="4.1338582677165396" header="0.35" footer="3.67"/>
      <pageSetup paperSize="9" firstPageNumber="2" fitToHeight="0" orientation="portrait" useFirstPageNumber="1" r:id="rId2"/>
      <headerFooter alignWithMargins="0">
        <oddFooter>&amp;C&amp;"Times New Roman,Regular"&amp;11&amp;P</oddFooter>
      </headerFooter>
      <autoFilter ref="B1:H1"/>
    </customSheetView>
    <customSheetView guid="{F13B090A-ECDA-4418-9F13-644A873400E7}" showPageBreaks="1" view="pageBreakPreview" showRuler="0" topLeftCell="A662">
      <selection activeCell="B702" sqref="B702:G702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23" fitToHeight="0" orientation="landscape" blackAndWhite="1" useFirstPageNumber="1" r:id="rId3"/>
      <headerFooter alignWithMargins="0">
        <oddHeader xml:space="preserve">&amp;C   </oddHeader>
        <oddFooter>&amp;C&amp;"Times New Roman,Bold"   Vol-II     -    &amp;P</oddFooter>
      </headerFooter>
    </customSheetView>
    <customSheetView guid="{63DB0950-E90F-4380-862C-985B5EB19119}" showPageBreaks="1" view="pageBreakPreview" showRuler="0" topLeftCell="A662">
      <selection activeCell="A655" sqref="A655:IV65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23" fitToHeight="0" orientation="landscape" blackAndWhite="1" useFirstPageNumber="1" r:id="rId4"/>
      <headerFooter alignWithMargins="0">
        <oddHeader xml:space="preserve">&amp;C   </oddHeader>
        <oddFooter>&amp;C&amp;"Times New Roman,Bold"   Vol-II     -    &amp;P</oddFooter>
      </headerFooter>
    </customSheetView>
    <customSheetView guid="{7CE36697-C418-4ED3-BCF0-EA686CB40E87}" showPageBreaks="1" printArea="1" showAutoFilter="1" view="pageBreakPreview" showRuler="0" topLeftCell="A330">
      <selection activeCell="B343" sqref="B343:G343"/>
      <pageMargins left="0.74803149606299202" right="0.74803149606299202" top="0.74803149606299202" bottom="4.13" header="0.35" footer="3"/>
      <printOptions horizontalCentered="1"/>
      <pageSetup paperSize="9" firstPageNumber="52" fitToHeight="0" orientation="portrait" blackAndWhite="1" useFirstPageNumber="1" r:id="rId5"/>
      <headerFooter alignWithMargins="0">
        <oddHeader xml:space="preserve">&amp;C   </oddHeader>
        <oddFooter>&amp;C&amp;"Times New Roman,Bold"&amp;P</oddFooter>
      </headerFooter>
      <autoFilter ref="B1:L1"/>
    </customSheetView>
    <customSheetView guid="{0A01029B-7B3B-461F-BED3-37847DEE34DD}" showPageBreaks="1" printArea="1" showAutoFilter="1" view="pageBreakPreview" topLeftCell="A462">
      <selection activeCell="B466" sqref="B466:G466"/>
      <pageMargins left="0.74803149606299202" right="0.74803149606299202" top="0.74803149606299202" bottom="4.1338582677165396" header="0.35" footer="3.67"/>
      <pageSetup paperSize="9" firstPageNumber="14" fitToHeight="0" orientation="portrait" useFirstPageNumber="1" r:id="rId6"/>
      <headerFooter alignWithMargins="0">
        <oddFooter>&amp;C&amp;"Times New Roman,Regular"&amp;11&amp;P</oddFooter>
      </headerFooter>
      <autoFilter ref="B1:H1"/>
    </customSheetView>
    <customSheetView guid="{E4E8F753-76B4-42E1-AD26-8B3589CB8A4B}" showPageBreaks="1" printArea="1" showAutoFilter="1" view="pageBreakPreview" showRuler="0">
      <selection activeCell="N489" sqref="N489"/>
      <pageMargins left="0.74803149606299202" right="0.74803149606299202" top="0.74803149606299202" bottom="4.1338582677165396" header="0.35" footer="3.67"/>
      <pageSetup paperSize="9" firstPageNumber="14" fitToHeight="0" orientation="portrait" useFirstPageNumber="1" r:id="rId7"/>
      <headerFooter alignWithMargins="0">
        <oddFooter>&amp;C&amp;"Times New Roman,Regular"&amp;11&amp;P</oddFooter>
      </headerFooter>
      <autoFilter ref="B1:H1"/>
    </customSheetView>
    <customSheetView guid="{CBFC2224-D3AC-4AA3-8CE4-B555FCF23158}" showPageBreaks="1" printArea="1" showAutoFilter="1" view="pageBreakPreview" topLeftCell="A50">
      <selection activeCell="C65" sqref="C65"/>
      <pageMargins left="0.74803149606299202" right="0.74803149606299202" top="0.74803149606299202" bottom="4.1338582677165396" header="0.35" footer="3.67"/>
      <pageSetup paperSize="9" firstPageNumber="16" fitToHeight="0" orientation="portrait" useFirstPageNumber="1" r:id="rId8"/>
      <headerFooter alignWithMargins="0">
        <oddFooter>&amp;C&amp;"Times New Roman,Regular"&amp;11&amp;P</oddFooter>
      </headerFooter>
      <autoFilter ref="B1:H1"/>
    </customSheetView>
  </customSheetViews>
  <mergeCells count="15">
    <mergeCell ref="I12:R12"/>
    <mergeCell ref="S12:AB12"/>
    <mergeCell ref="I13:M13"/>
    <mergeCell ref="N13:R13"/>
    <mergeCell ref="S13:W13"/>
    <mergeCell ref="X13:AB13"/>
    <mergeCell ref="A40:C40"/>
    <mergeCell ref="B42:G42"/>
    <mergeCell ref="A1:G1"/>
    <mergeCell ref="A2:G2"/>
    <mergeCell ref="A4:G4"/>
    <mergeCell ref="B5:G5"/>
    <mergeCell ref="B14:D14"/>
    <mergeCell ref="B13:G13"/>
    <mergeCell ref="B41:G41"/>
  </mergeCells>
  <phoneticPr fontId="15" type="noConversion"/>
  <pageMargins left="0.74803149606299213" right="0.74803149606299213" top="0.74803149606299213" bottom="4.1338582677165361" header="0.35433070866141736" footer="3.6614173228346458"/>
  <pageSetup paperSize="9" firstPageNumber="12" fitToHeight="0" orientation="portrait" useFirstPageNumber="1" r:id="rId9"/>
  <headerFooter alignWithMargins="0">
    <oddFooter>&amp;C&amp;"Times New Roman,Regular"&amp;11&amp;P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syncVertical="1" syncRef="A16" transitionEvaluation="1"/>
  <dimension ref="A1:AF47"/>
  <sheetViews>
    <sheetView view="pageBreakPreview" topLeftCell="A16" zoomScaleNormal="130" zoomScaleSheetLayoutView="100" workbookViewId="0">
      <selection activeCell="K31" sqref="K31"/>
    </sheetView>
  </sheetViews>
  <sheetFormatPr defaultColWidth="11" defaultRowHeight="12.75"/>
  <cols>
    <col min="1" max="1" width="5.28515625" style="101" customWidth="1"/>
    <col min="2" max="2" width="8.85546875" style="102" customWidth="1"/>
    <col min="3" max="3" width="33.28515625" style="103" customWidth="1"/>
    <col min="4" max="4" width="7.42578125" style="97" customWidth="1"/>
    <col min="5" max="5" width="9.42578125" style="97" customWidth="1"/>
    <col min="6" max="6" width="10.5703125" style="78" customWidth="1"/>
    <col min="7" max="7" width="9" style="78" customWidth="1"/>
    <col min="8" max="8" width="3.140625" style="78" customWidth="1"/>
    <col min="9" max="9" width="4" style="241" customWidth="1"/>
    <col min="10" max="10" width="3.42578125" style="78" customWidth="1"/>
    <col min="11" max="16384" width="11" style="78"/>
  </cols>
  <sheetData>
    <row r="1" spans="1:32">
      <c r="A1" s="1620" t="s">
        <v>280</v>
      </c>
      <c r="B1" s="1620"/>
      <c r="C1" s="1620"/>
      <c r="D1" s="1620"/>
      <c r="E1" s="1620"/>
      <c r="F1" s="1620"/>
      <c r="G1" s="1620"/>
      <c r="H1" s="567"/>
      <c r="I1" s="79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2">
      <c r="A2" s="1623" t="s">
        <v>281</v>
      </c>
      <c r="B2" s="1623"/>
      <c r="C2" s="1623"/>
      <c r="D2" s="1623"/>
      <c r="E2" s="1623"/>
      <c r="F2" s="1623"/>
      <c r="G2" s="1623"/>
      <c r="H2" s="706"/>
      <c r="I2" s="706"/>
      <c r="J2" s="706"/>
      <c r="K2" s="706"/>
      <c r="L2" s="706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2">
      <c r="A3" s="44"/>
      <c r="B3" s="45"/>
      <c r="C3" s="43"/>
      <c r="D3" s="46"/>
      <c r="E3" s="46"/>
      <c r="F3" s="43"/>
      <c r="G3" s="43"/>
      <c r="H3" s="43"/>
      <c r="I3" s="1767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</row>
    <row r="4" spans="1:32">
      <c r="A4" s="1589" t="s">
        <v>418</v>
      </c>
      <c r="B4" s="1589"/>
      <c r="C4" s="1589"/>
      <c r="D4" s="1589"/>
      <c r="E4" s="1589"/>
      <c r="F4" s="1589"/>
      <c r="G4" s="1589"/>
      <c r="H4" s="563"/>
      <c r="I4" s="226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</row>
    <row r="5" spans="1:32" ht="13.5">
      <c r="A5" s="125"/>
      <c r="B5" s="1590"/>
      <c r="C5" s="1590"/>
      <c r="D5" s="1590"/>
      <c r="E5" s="1590"/>
      <c r="F5" s="1590"/>
      <c r="G5" s="1590"/>
      <c r="H5" s="564"/>
      <c r="I5" s="224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</row>
    <row r="6" spans="1:32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225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</row>
    <row r="7" spans="1:32">
      <c r="A7" s="125"/>
      <c r="B7" s="138" t="s">
        <v>32</v>
      </c>
      <c r="C7" s="104" t="s">
        <v>33</v>
      </c>
      <c r="D7" s="139" t="s">
        <v>108</v>
      </c>
      <c r="E7" s="106">
        <v>626477</v>
      </c>
      <c r="F7" s="970">
        <v>0</v>
      </c>
      <c r="G7" s="106">
        <f>SUM(E7:F7)</f>
        <v>626477</v>
      </c>
      <c r="H7" s="106"/>
      <c r="I7" s="221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</row>
    <row r="8" spans="1:32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225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</row>
    <row r="9" spans="1:32">
      <c r="A9" s="125"/>
      <c r="B9" s="138"/>
      <c r="C9" s="141" t="s">
        <v>192</v>
      </c>
      <c r="D9" s="142" t="s">
        <v>108</v>
      </c>
      <c r="E9" s="107">
        <f>G24</f>
        <v>1500</v>
      </c>
      <c r="F9" s="154">
        <v>0</v>
      </c>
      <c r="G9" s="107">
        <f>SUM(E9:F9)</f>
        <v>1500</v>
      </c>
      <c r="H9" s="107"/>
      <c r="I9" s="225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</row>
    <row r="10" spans="1:32">
      <c r="A10" s="125"/>
      <c r="B10" s="145" t="s">
        <v>107</v>
      </c>
      <c r="C10" s="104" t="s">
        <v>54</v>
      </c>
      <c r="D10" s="146" t="s">
        <v>108</v>
      </c>
      <c r="E10" s="147">
        <f>SUM(E7:E9)</f>
        <v>627977</v>
      </c>
      <c r="F10" s="971">
        <f>SUM(F7:F9)</f>
        <v>0</v>
      </c>
      <c r="G10" s="147">
        <f>SUM(E10:F10)</f>
        <v>627977</v>
      </c>
      <c r="H10" s="106"/>
      <c r="I10" s="221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</row>
    <row r="11" spans="1:32">
      <c r="A11" s="125"/>
      <c r="B11" s="138"/>
      <c r="C11" s="104"/>
      <c r="D11" s="105"/>
      <c r="E11" s="105"/>
      <c r="F11" s="139"/>
      <c r="G11" s="105"/>
      <c r="H11" s="105"/>
      <c r="I11" s="221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</row>
    <row r="12" spans="1:32">
      <c r="A12" s="125"/>
      <c r="B12" s="138" t="s">
        <v>55</v>
      </c>
      <c r="C12" s="104" t="s">
        <v>56</v>
      </c>
      <c r="D12" s="104"/>
      <c r="E12" s="104"/>
      <c r="F12" s="149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03"/>
      <c r="AD12" s="103"/>
      <c r="AE12" s="103"/>
    </row>
    <row r="13" spans="1:32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03"/>
      <c r="AD13" s="103"/>
      <c r="AE13" s="103"/>
    </row>
    <row r="14" spans="1:32" s="80" customFormat="1" ht="14.25" thickTop="1" thickBot="1">
      <c r="A14" s="151"/>
      <c r="B14" s="1602" t="s">
        <v>57</v>
      </c>
      <c r="C14" s="1602"/>
      <c r="D14" s="1602"/>
      <c r="E14" s="565" t="s">
        <v>109</v>
      </c>
      <c r="F14" s="565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768"/>
      <c r="AD14" s="1768"/>
      <c r="AE14" s="1768"/>
    </row>
    <row r="15" spans="1:32" ht="13.5" thickTop="1">
      <c r="A15" s="2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657"/>
      <c r="N15" s="657"/>
      <c r="O15" s="657"/>
      <c r="P15" s="657"/>
      <c r="Q15" s="657"/>
      <c r="R15" s="657"/>
      <c r="S15" s="657"/>
      <c r="T15" s="657"/>
      <c r="U15" s="657"/>
      <c r="V15" s="657"/>
      <c r="W15" s="657"/>
      <c r="X15" s="657"/>
      <c r="Y15" s="657"/>
      <c r="Z15" s="657"/>
      <c r="AA15" s="657"/>
      <c r="AB15" s="657"/>
      <c r="AC15" s="657"/>
      <c r="AD15" s="657"/>
      <c r="AE15" s="657"/>
      <c r="AF15" s="1"/>
    </row>
    <row r="16" spans="1:32">
      <c r="A16" s="707"/>
      <c r="B16" s="316"/>
      <c r="C16" s="708" t="s">
        <v>111</v>
      </c>
      <c r="D16" s="6"/>
      <c r="E16" s="6"/>
      <c r="F16" s="6"/>
      <c r="G16" s="6"/>
      <c r="H16" s="6"/>
      <c r="I16" s="6"/>
      <c r="J16" s="6"/>
      <c r="K16" s="6"/>
      <c r="L16" s="6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22"/>
    </row>
    <row r="17" spans="1:31">
      <c r="A17" s="306" t="s">
        <v>112</v>
      </c>
      <c r="B17" s="314">
        <v>2056</v>
      </c>
      <c r="C17" s="315" t="s">
        <v>283</v>
      </c>
      <c r="D17" s="319"/>
      <c r="E17" s="319"/>
      <c r="F17" s="319"/>
      <c r="G17" s="319"/>
      <c r="H17" s="322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103"/>
      <c r="AC17" s="103"/>
      <c r="AD17" s="103"/>
      <c r="AE17" s="103"/>
    </row>
    <row r="18" spans="1:31">
      <c r="A18" s="306"/>
      <c r="B18" s="447">
        <v>1E-3</v>
      </c>
      <c r="C18" s="315" t="s">
        <v>79</v>
      </c>
      <c r="D18" s="478"/>
      <c r="E18" s="478"/>
      <c r="F18" s="478"/>
      <c r="G18" s="478"/>
      <c r="H18" s="322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103"/>
      <c r="AC18" s="103"/>
      <c r="AD18" s="103"/>
      <c r="AE18" s="103"/>
    </row>
    <row r="19" spans="1:31">
      <c r="A19" s="306"/>
      <c r="B19" s="614">
        <v>61</v>
      </c>
      <c r="C19" s="566" t="s">
        <v>284</v>
      </c>
      <c r="D19" s="703"/>
      <c r="E19" s="478"/>
      <c r="F19" s="478"/>
      <c r="G19" s="478"/>
      <c r="H19" s="322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103"/>
      <c r="AC19" s="103"/>
      <c r="AD19" s="103"/>
      <c r="AE19" s="103"/>
    </row>
    <row r="20" spans="1:31">
      <c r="A20" s="306"/>
      <c r="B20" s="435" t="s">
        <v>250</v>
      </c>
      <c r="C20" s="566" t="s">
        <v>191</v>
      </c>
      <c r="D20" s="322"/>
      <c r="E20" s="430" t="s">
        <v>185</v>
      </c>
      <c r="F20" s="619">
        <v>1500</v>
      </c>
      <c r="G20" s="613">
        <f>SUM(E20:F20)</f>
        <v>1500</v>
      </c>
      <c r="H20" s="322" t="s">
        <v>444</v>
      </c>
      <c r="I20" s="377"/>
      <c r="J20" s="377"/>
      <c r="K20" s="377"/>
      <c r="L20" s="377"/>
      <c r="M20" s="377"/>
      <c r="N20" s="377"/>
      <c r="O20" s="377"/>
      <c r="P20" s="377"/>
      <c r="Q20" s="377"/>
      <c r="R20" s="103"/>
      <c r="S20" s="1770"/>
      <c r="T20" s="1770"/>
      <c r="U20" s="1770"/>
      <c r="V20" s="1770"/>
      <c r="W20" s="1519"/>
      <c r="X20" s="377"/>
      <c r="Y20" s="377"/>
      <c r="Z20" s="377"/>
      <c r="AA20" s="377"/>
      <c r="AB20" s="103"/>
      <c r="AC20" s="103"/>
      <c r="AD20" s="103"/>
      <c r="AE20" s="103"/>
    </row>
    <row r="21" spans="1:31">
      <c r="A21" s="306" t="s">
        <v>107</v>
      </c>
      <c r="B21" s="614">
        <v>61</v>
      </c>
      <c r="C21" s="566" t="s">
        <v>284</v>
      </c>
      <c r="D21" s="169"/>
      <c r="E21" s="430" t="s">
        <v>185</v>
      </c>
      <c r="F21" s="382">
        <f>SUM(F20:F20)</f>
        <v>1500</v>
      </c>
      <c r="G21" s="382">
        <f>SUM(G20:G20)</f>
        <v>1500</v>
      </c>
      <c r="H21" s="322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103"/>
      <c r="AC21" s="103"/>
      <c r="AD21" s="103"/>
      <c r="AE21" s="103"/>
    </row>
    <row r="22" spans="1:31">
      <c r="A22" s="306" t="s">
        <v>107</v>
      </c>
      <c r="B22" s="447">
        <v>1E-3</v>
      </c>
      <c r="C22" s="315" t="s">
        <v>79</v>
      </c>
      <c r="D22" s="169"/>
      <c r="E22" s="430" t="s">
        <v>185</v>
      </c>
      <c r="F22" s="382">
        <f t="shared" ref="F22:G25" si="0">F21</f>
        <v>1500</v>
      </c>
      <c r="G22" s="382">
        <f t="shared" si="0"/>
        <v>1500</v>
      </c>
      <c r="H22" s="322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103"/>
      <c r="AC22" s="103"/>
      <c r="AD22" s="103"/>
      <c r="AE22" s="103"/>
    </row>
    <row r="23" spans="1:31">
      <c r="A23" s="306" t="s">
        <v>107</v>
      </c>
      <c r="B23" s="314">
        <v>2056</v>
      </c>
      <c r="C23" s="315" t="s">
        <v>283</v>
      </c>
      <c r="D23" s="169"/>
      <c r="E23" s="430" t="s">
        <v>185</v>
      </c>
      <c r="F23" s="382">
        <f t="shared" si="0"/>
        <v>1500</v>
      </c>
      <c r="G23" s="382">
        <f t="shared" si="0"/>
        <v>1500</v>
      </c>
      <c r="H23" s="322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103"/>
      <c r="AC23" s="103"/>
      <c r="AD23" s="103"/>
      <c r="AE23" s="103"/>
    </row>
    <row r="24" spans="1:31">
      <c r="A24" s="709" t="s">
        <v>107</v>
      </c>
      <c r="B24" s="710"/>
      <c r="C24" s="711" t="s">
        <v>111</v>
      </c>
      <c r="D24" s="382"/>
      <c r="E24" s="434" t="s">
        <v>185</v>
      </c>
      <c r="F24" s="382">
        <f t="shared" si="0"/>
        <v>1500</v>
      </c>
      <c r="G24" s="382">
        <f t="shared" si="0"/>
        <v>1500</v>
      </c>
      <c r="H24" s="322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103"/>
      <c r="AC24" s="103"/>
      <c r="AD24" s="103"/>
      <c r="AE24" s="103"/>
    </row>
    <row r="25" spans="1:31">
      <c r="A25" s="709" t="s">
        <v>107</v>
      </c>
      <c r="B25" s="710"/>
      <c r="C25" s="711" t="s">
        <v>108</v>
      </c>
      <c r="D25" s="489"/>
      <c r="E25" s="429" t="s">
        <v>185</v>
      </c>
      <c r="F25" s="489">
        <f t="shared" si="0"/>
        <v>1500</v>
      </c>
      <c r="G25" s="489">
        <f t="shared" si="0"/>
        <v>1500</v>
      </c>
      <c r="H25" s="322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103"/>
      <c r="AC25" s="103"/>
      <c r="AD25" s="103"/>
      <c r="AE25" s="103"/>
    </row>
    <row r="26" spans="1:31">
      <c r="A26" s="925"/>
      <c r="B26" s="1622" t="s">
        <v>449</v>
      </c>
      <c r="C26" s="1622"/>
      <c r="E26" s="78"/>
      <c r="H26" s="241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</row>
    <row r="27" spans="1:31" ht="15" customHeight="1">
      <c r="A27" s="1162" t="s">
        <v>444</v>
      </c>
      <c r="B27" s="933" t="s">
        <v>500</v>
      </c>
      <c r="C27" s="933"/>
      <c r="E27" s="78"/>
      <c r="H27" s="241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</row>
    <row r="28" spans="1:31">
      <c r="D28" s="1731"/>
      <c r="E28" s="918"/>
      <c r="F28" s="1731"/>
      <c r="G28" s="918"/>
      <c r="H28" s="103"/>
      <c r="I28" s="1769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</row>
    <row r="29" spans="1:31">
      <c r="D29" s="540"/>
      <c r="E29" s="540"/>
      <c r="F29" s="540"/>
      <c r="G29" s="540"/>
      <c r="H29" s="103"/>
      <c r="I29" s="1769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</row>
    <row r="30" spans="1:31">
      <c r="D30" s="1269"/>
      <c r="E30" s="1269"/>
      <c r="F30" s="103"/>
      <c r="G30" s="103"/>
      <c r="H30" s="103"/>
      <c r="I30" s="1769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</row>
    <row r="31" spans="1:31">
      <c r="D31" s="1269"/>
      <c r="E31" s="1269"/>
      <c r="F31" s="103"/>
      <c r="G31" s="103"/>
      <c r="H31" s="103"/>
      <c r="I31" s="1769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</row>
    <row r="32" spans="1:31">
      <c r="D32" s="1269"/>
      <c r="E32" s="1269"/>
      <c r="F32" s="103"/>
      <c r="G32" s="103"/>
      <c r="H32" s="103"/>
      <c r="I32" s="1769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</row>
    <row r="33" spans="9:31">
      <c r="I33" s="1769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</row>
    <row r="34" spans="9:31">
      <c r="I34" s="1769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</row>
    <row r="35" spans="9:31">
      <c r="I35" s="1769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</row>
    <row r="36" spans="9:31">
      <c r="I36" s="1769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</row>
    <row r="37" spans="9:31">
      <c r="I37" s="1769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</row>
    <row r="38" spans="9:31">
      <c r="I38" s="1769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</row>
    <row r="39" spans="9:31">
      <c r="I39" s="1769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</row>
    <row r="40" spans="9:31">
      <c r="I40" s="1769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</row>
    <row r="41" spans="9:31">
      <c r="I41" s="1769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</row>
    <row r="42" spans="9:31">
      <c r="I42" s="1769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</row>
    <row r="43" spans="9:31">
      <c r="I43" s="1769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</row>
    <row r="44" spans="9:31">
      <c r="I44" s="1769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</row>
    <row r="45" spans="9:31">
      <c r="I45" s="1769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</row>
    <row r="46" spans="9:31">
      <c r="I46" s="1769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</row>
    <row r="47" spans="9:31">
      <c r="I47" s="1769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</row>
  </sheetData>
  <autoFilter ref="A14:AK14">
    <filterColumn colId="1" showButton="0"/>
    <filterColumn colId="2" showButton="0"/>
  </autoFilter>
  <mergeCells count="13">
    <mergeCell ref="I12:R12"/>
    <mergeCell ref="S12:AB12"/>
    <mergeCell ref="I13:M13"/>
    <mergeCell ref="N13:R13"/>
    <mergeCell ref="S13:W13"/>
    <mergeCell ref="X13:AB13"/>
    <mergeCell ref="B26:C26"/>
    <mergeCell ref="B14:D14"/>
    <mergeCell ref="A1:G1"/>
    <mergeCell ref="A2:G2"/>
    <mergeCell ref="A4:G4"/>
    <mergeCell ref="B5:G5"/>
    <mergeCell ref="B13:G13"/>
  </mergeCells>
  <pageMargins left="0.74803149606299213" right="0.74803149606299213" top="0.74803149606299213" bottom="4.1338582677165361" header="0.35433070866141736" footer="3.6614173228346458"/>
  <pageSetup paperSize="9" firstPageNumber="14" fitToHeight="0" orientation="portrait" useFirstPageNumber="1" r:id="rId1"/>
  <headerFooter alignWithMargins="0">
    <oddFooter>&amp;C&amp;"Times New Roman,Regular"&amp;11&amp;P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syncVertical="1" syncRef="A22" transitionEvaluation="1"/>
  <dimension ref="A1:AF47"/>
  <sheetViews>
    <sheetView view="pageBreakPreview" topLeftCell="A22" zoomScaleNormal="130" zoomScaleSheetLayoutView="100" workbookViewId="0">
      <selection activeCell="H39" sqref="H39"/>
    </sheetView>
  </sheetViews>
  <sheetFormatPr defaultColWidth="11" defaultRowHeight="12.75"/>
  <cols>
    <col min="1" max="1" width="5.28515625" style="101" customWidth="1"/>
    <col min="2" max="2" width="8.85546875" style="102" customWidth="1"/>
    <col min="3" max="3" width="33.28515625" style="103" customWidth="1"/>
    <col min="4" max="4" width="7.42578125" style="97" customWidth="1"/>
    <col min="5" max="5" width="9.42578125" style="97" customWidth="1"/>
    <col min="6" max="6" width="10.5703125" style="78" customWidth="1"/>
    <col min="7" max="7" width="8" style="78" customWidth="1"/>
    <col min="8" max="8" width="4.7109375" style="78" customWidth="1"/>
    <col min="9" max="9" width="7.5703125" style="78" customWidth="1"/>
    <col min="10" max="10" width="10.7109375" style="78" customWidth="1"/>
    <col min="11" max="16384" width="11" style="78"/>
  </cols>
  <sheetData>
    <row r="1" spans="1:32">
      <c r="A1" s="1620" t="s">
        <v>285</v>
      </c>
      <c r="B1" s="1620"/>
      <c r="C1" s="1620"/>
      <c r="D1" s="1620"/>
      <c r="E1" s="1620"/>
      <c r="F1" s="1620"/>
      <c r="G1" s="1620"/>
      <c r="H1" s="1195"/>
      <c r="I1" s="661"/>
    </row>
    <row r="2" spans="1:32">
      <c r="A2" s="1604" t="s">
        <v>286</v>
      </c>
      <c r="B2" s="1604"/>
      <c r="C2" s="1604"/>
      <c r="D2" s="1604"/>
      <c r="E2" s="1604"/>
      <c r="F2" s="1604"/>
      <c r="G2" s="1604"/>
      <c r="H2" s="1193"/>
      <c r="I2" s="663"/>
      <c r="J2" s="663"/>
      <c r="K2" s="663"/>
      <c r="L2" s="66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spans="1:32">
      <c r="A3" s="44"/>
      <c r="B3" s="45"/>
      <c r="C3" s="43"/>
      <c r="D3" s="46"/>
      <c r="E3" s="46"/>
      <c r="F3" s="43"/>
      <c r="G3" s="43"/>
      <c r="H3" s="43"/>
      <c r="I3" s="1766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</row>
    <row r="4" spans="1:32">
      <c r="A4" s="1589" t="s">
        <v>419</v>
      </c>
      <c r="B4" s="1589"/>
      <c r="C4" s="1589"/>
      <c r="D4" s="1589"/>
      <c r="E4" s="1589"/>
      <c r="F4" s="1589"/>
      <c r="G4" s="1589"/>
      <c r="H4" s="1191"/>
      <c r="I4" s="331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32" ht="13.5">
      <c r="A5" s="125"/>
      <c r="B5" s="1590"/>
      <c r="C5" s="1590"/>
      <c r="D5" s="1590"/>
      <c r="E5" s="1590"/>
      <c r="F5" s="1590"/>
      <c r="G5" s="1590"/>
      <c r="H5" s="1192"/>
      <c r="I5" s="1545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</row>
    <row r="6" spans="1:32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</row>
    <row r="7" spans="1:32">
      <c r="A7" s="125"/>
      <c r="B7" s="138" t="s">
        <v>32</v>
      </c>
      <c r="C7" s="104" t="s">
        <v>33</v>
      </c>
      <c r="D7" s="139" t="s">
        <v>108</v>
      </c>
      <c r="E7" s="106">
        <v>936918</v>
      </c>
      <c r="F7" s="970">
        <v>0</v>
      </c>
      <c r="G7" s="106">
        <f>SUM(E7:F7)</f>
        <v>936918</v>
      </c>
      <c r="H7" s="106"/>
      <c r="I7" s="106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</row>
    <row r="8" spans="1:32">
      <c r="A8" s="125"/>
      <c r="B8" s="138" t="s">
        <v>34</v>
      </c>
      <c r="C8" s="141" t="s">
        <v>35</v>
      </c>
      <c r="D8" s="142"/>
      <c r="E8" s="107"/>
      <c r="F8" s="154"/>
      <c r="G8" s="107"/>
      <c r="H8" s="107"/>
      <c r="I8" s="107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</row>
    <row r="9" spans="1:32">
      <c r="A9" s="125"/>
      <c r="B9" s="138"/>
      <c r="C9" s="141" t="s">
        <v>192</v>
      </c>
      <c r="D9" s="142" t="s">
        <v>108</v>
      </c>
      <c r="E9" s="107">
        <f>G24</f>
        <v>1</v>
      </c>
      <c r="F9" s="154">
        <v>0</v>
      </c>
      <c r="G9" s="107">
        <f>SUM(E9:F9)</f>
        <v>1</v>
      </c>
      <c r="H9" s="107"/>
      <c r="I9" s="107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</row>
    <row r="10" spans="1:32">
      <c r="A10" s="125"/>
      <c r="B10" s="145" t="s">
        <v>107</v>
      </c>
      <c r="C10" s="104" t="s">
        <v>54</v>
      </c>
      <c r="D10" s="146" t="s">
        <v>108</v>
      </c>
      <c r="E10" s="147">
        <f>SUM(E7:E9)</f>
        <v>936919</v>
      </c>
      <c r="F10" s="971">
        <f>SUM(F7:F9)</f>
        <v>0</v>
      </c>
      <c r="G10" s="147">
        <f>SUM(E10:F10)</f>
        <v>936919</v>
      </c>
      <c r="H10" s="106"/>
      <c r="I10" s="106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</row>
    <row r="11" spans="1:32">
      <c r="A11" s="125"/>
      <c r="B11" s="138"/>
      <c r="C11" s="104"/>
      <c r="D11" s="105"/>
      <c r="E11" s="105"/>
      <c r="F11" s="139"/>
      <c r="G11" s="105"/>
      <c r="H11" s="105"/>
      <c r="I11" s="105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</row>
    <row r="12" spans="1:32">
      <c r="A12" s="125"/>
      <c r="B12" s="138" t="s">
        <v>55</v>
      </c>
      <c r="C12" s="104" t="s">
        <v>56</v>
      </c>
      <c r="D12" s="104"/>
      <c r="E12" s="104"/>
      <c r="F12" s="149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03"/>
    </row>
    <row r="13" spans="1:32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03"/>
    </row>
    <row r="14" spans="1:32" s="80" customFormat="1" ht="14.25" thickTop="1" thickBot="1">
      <c r="A14" s="151"/>
      <c r="B14" s="1602" t="s">
        <v>57</v>
      </c>
      <c r="C14" s="1602"/>
      <c r="D14" s="1602"/>
      <c r="E14" s="659" t="s">
        <v>109</v>
      </c>
      <c r="F14" s="659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768"/>
    </row>
    <row r="15" spans="1:32" ht="13.5" thickTop="1">
      <c r="A15" s="131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1"/>
      <c r="AE15" s="1"/>
      <c r="AF15" s="1"/>
    </row>
    <row r="16" spans="1:32">
      <c r="A16" s="719"/>
      <c r="B16" s="325"/>
      <c r="C16" s="404" t="s">
        <v>111</v>
      </c>
      <c r="D16" s="311"/>
      <c r="E16" s="311"/>
      <c r="F16" s="311"/>
      <c r="G16" s="311"/>
      <c r="H16" s="311"/>
      <c r="I16" s="311"/>
      <c r="J16" s="311"/>
      <c r="K16" s="311"/>
      <c r="L16" s="311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304"/>
      <c r="AE16" s="304"/>
      <c r="AF16" s="304"/>
    </row>
    <row r="17" spans="1:32">
      <c r="A17" s="719" t="s">
        <v>112</v>
      </c>
      <c r="B17" s="666">
        <v>2401</v>
      </c>
      <c r="C17" s="480" t="s">
        <v>106</v>
      </c>
      <c r="D17" s="322"/>
      <c r="E17" s="322"/>
      <c r="F17" s="322"/>
      <c r="G17" s="322"/>
      <c r="H17" s="322"/>
      <c r="I17" s="377"/>
      <c r="J17" s="377"/>
      <c r="K17" s="377"/>
      <c r="L17" s="377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304"/>
      <c r="AE17" s="304"/>
      <c r="AF17" s="304"/>
    </row>
    <row r="18" spans="1:32">
      <c r="A18" s="320"/>
      <c r="B18" s="447">
        <v>0.11899999999999999</v>
      </c>
      <c r="C18" s="315" t="s">
        <v>288</v>
      </c>
      <c r="D18" s="478"/>
      <c r="E18" s="319"/>
      <c r="F18" s="319"/>
      <c r="G18" s="319"/>
      <c r="H18" s="319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357"/>
      <c r="Z18" s="357"/>
      <c r="AA18" s="357"/>
      <c r="AB18" s="103"/>
      <c r="AC18" s="103"/>
    </row>
    <row r="19" spans="1:32" ht="25.5">
      <c r="A19" s="307" t="s">
        <v>462</v>
      </c>
      <c r="B19" s="374">
        <v>3</v>
      </c>
      <c r="C19" s="1299" t="s">
        <v>219</v>
      </c>
      <c r="D19" s="611"/>
      <c r="E19" s="620"/>
      <c r="F19" s="516"/>
      <c r="G19" s="620"/>
      <c r="H19" s="620"/>
      <c r="I19" s="616"/>
      <c r="J19" s="1771"/>
      <c r="K19" s="616"/>
      <c r="L19" s="616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357"/>
      <c r="Z19" s="357"/>
      <c r="AA19" s="357"/>
      <c r="AB19" s="103"/>
      <c r="AC19" s="103"/>
    </row>
    <row r="20" spans="1:32" ht="25.5">
      <c r="A20" s="307" t="s">
        <v>462</v>
      </c>
      <c r="B20" s="722" t="s">
        <v>538</v>
      </c>
      <c r="C20" s="1502" t="s">
        <v>639</v>
      </c>
      <c r="D20" s="611"/>
      <c r="E20" s="620">
        <v>1</v>
      </c>
      <c r="F20" s="516">
        <v>0</v>
      </c>
      <c r="G20" s="620">
        <f>F20+E20</f>
        <v>1</v>
      </c>
      <c r="H20" s="1201" t="s">
        <v>444</v>
      </c>
      <c r="I20" s="1508"/>
      <c r="J20" s="1509"/>
      <c r="K20" s="1510"/>
      <c r="L20" s="1511"/>
      <c r="M20" s="1512"/>
      <c r="N20" s="1507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357"/>
      <c r="Z20" s="357"/>
      <c r="AA20" s="357"/>
      <c r="AB20" s="103"/>
      <c r="AC20" s="103"/>
    </row>
    <row r="21" spans="1:32" ht="25.5">
      <c r="A21" s="320" t="s">
        <v>107</v>
      </c>
      <c r="B21" s="374">
        <v>3</v>
      </c>
      <c r="C21" s="1196" t="s">
        <v>218</v>
      </c>
      <c r="D21" s="611"/>
      <c r="E21" s="431">
        <f>E20</f>
        <v>1</v>
      </c>
      <c r="F21" s="966">
        <f t="shared" ref="F21:G21" si="0">F20</f>
        <v>0</v>
      </c>
      <c r="G21" s="431">
        <f t="shared" si="0"/>
        <v>1</v>
      </c>
      <c r="H21" s="433"/>
      <c r="I21" s="616"/>
      <c r="J21" s="1771"/>
      <c r="K21" s="616"/>
      <c r="L21" s="616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357"/>
      <c r="Z21" s="357"/>
      <c r="AA21" s="357"/>
      <c r="AB21" s="103"/>
      <c r="AC21" s="103"/>
    </row>
    <row r="22" spans="1:32">
      <c r="A22" s="320" t="s">
        <v>107</v>
      </c>
      <c r="B22" s="447">
        <v>0.11899999999999999</v>
      </c>
      <c r="C22" s="315" t="s">
        <v>288</v>
      </c>
      <c r="D22" s="169"/>
      <c r="E22" s="429">
        <f>E21</f>
        <v>1</v>
      </c>
      <c r="F22" s="999">
        <f t="shared" ref="F22:G25" si="1">F21</f>
        <v>0</v>
      </c>
      <c r="G22" s="429">
        <f t="shared" si="1"/>
        <v>1</v>
      </c>
      <c r="H22" s="169"/>
      <c r="I22" s="448"/>
      <c r="J22" s="448"/>
      <c r="K22" s="448"/>
      <c r="L22" s="448"/>
      <c r="M22" s="448"/>
      <c r="N22" s="448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357"/>
      <c r="Z22" s="357"/>
      <c r="AA22" s="357"/>
      <c r="AB22" s="103"/>
      <c r="AC22" s="103"/>
    </row>
    <row r="23" spans="1:32">
      <c r="A23" s="490" t="s">
        <v>107</v>
      </c>
      <c r="B23" s="358">
        <v>2401</v>
      </c>
      <c r="C23" s="324" t="s">
        <v>106</v>
      </c>
      <c r="D23" s="617"/>
      <c r="E23" s="431">
        <f>E22</f>
        <v>1</v>
      </c>
      <c r="F23" s="966">
        <f t="shared" si="1"/>
        <v>0</v>
      </c>
      <c r="G23" s="431">
        <f t="shared" si="1"/>
        <v>1</v>
      </c>
      <c r="H23" s="433"/>
      <c r="I23" s="448"/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357"/>
      <c r="Z23" s="357"/>
      <c r="AA23" s="357"/>
      <c r="AB23" s="103"/>
      <c r="AC23" s="103"/>
    </row>
    <row r="24" spans="1:32">
      <c r="A24" s="628" t="s">
        <v>107</v>
      </c>
      <c r="B24" s="633"/>
      <c r="C24" s="354" t="s">
        <v>111</v>
      </c>
      <c r="D24" s="434"/>
      <c r="E24" s="434">
        <f>E23</f>
        <v>1</v>
      </c>
      <c r="F24" s="920">
        <f t="shared" si="1"/>
        <v>0</v>
      </c>
      <c r="G24" s="434">
        <f t="shared" si="1"/>
        <v>1</v>
      </c>
      <c r="H24" s="169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357"/>
      <c r="Z24" s="357"/>
      <c r="AA24" s="357"/>
      <c r="AB24" s="103"/>
      <c r="AC24" s="103"/>
    </row>
    <row r="25" spans="1:32">
      <c r="A25" s="628" t="s">
        <v>107</v>
      </c>
      <c r="B25" s="633"/>
      <c r="C25" s="626" t="s">
        <v>108</v>
      </c>
      <c r="D25" s="720"/>
      <c r="E25" s="431">
        <f>E24</f>
        <v>1</v>
      </c>
      <c r="F25" s="966">
        <f t="shared" si="1"/>
        <v>0</v>
      </c>
      <c r="G25" s="431">
        <f t="shared" si="1"/>
        <v>1</v>
      </c>
      <c r="H25" s="376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448"/>
      <c r="U25" s="448"/>
      <c r="V25" s="448"/>
      <c r="W25" s="448"/>
      <c r="X25" s="448"/>
      <c r="Y25" s="357"/>
      <c r="Z25" s="357"/>
      <c r="AA25" s="357"/>
      <c r="AB25" s="103"/>
      <c r="AC25" s="103"/>
    </row>
    <row r="26" spans="1:32">
      <c r="A26" s="102" t="s">
        <v>462</v>
      </c>
      <c r="B26" s="1624" t="s">
        <v>560</v>
      </c>
      <c r="C26" s="1624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</row>
    <row r="27" spans="1:32">
      <c r="A27" s="933" t="s">
        <v>449</v>
      </c>
      <c r="B27" s="93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</row>
    <row r="28" spans="1:32" ht="33" customHeight="1">
      <c r="A28" s="1194" t="s">
        <v>539</v>
      </c>
      <c r="B28" s="1619" t="s">
        <v>636</v>
      </c>
      <c r="C28" s="1619"/>
      <c r="D28" s="1619"/>
      <c r="E28" s="1619"/>
      <c r="F28" s="1619"/>
      <c r="G28" s="1619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</row>
    <row r="29" spans="1:32">
      <c r="D29" s="1731"/>
      <c r="E29" s="918"/>
      <c r="F29" s="1731"/>
      <c r="G29" s="918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</row>
    <row r="30" spans="1:32">
      <c r="D30" s="1269"/>
      <c r="E30" s="1269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</row>
    <row r="31" spans="1:32">
      <c r="D31" s="1269"/>
      <c r="E31" s="1269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</row>
    <row r="32" spans="1:32"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</row>
    <row r="33" spans="9:29"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</row>
    <row r="34" spans="9:29"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</row>
    <row r="35" spans="9:29"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</row>
    <row r="36" spans="9:29"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</row>
    <row r="37" spans="9:29"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</row>
    <row r="38" spans="9:29"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</row>
    <row r="39" spans="9:29"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</row>
    <row r="40" spans="9:29"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</row>
    <row r="41" spans="9:29"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</row>
    <row r="42" spans="9:29"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</row>
    <row r="43" spans="9:29"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</row>
    <row r="44" spans="9:29"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</row>
    <row r="45" spans="9:29"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</row>
    <row r="46" spans="9:29"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</row>
    <row r="47" spans="9:29"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</row>
  </sheetData>
  <autoFilter ref="A14:AK14">
    <filterColumn colId="1" showButton="0"/>
    <filterColumn colId="2" showButton="0"/>
    <filterColumn colId="7"/>
  </autoFilter>
  <mergeCells count="14">
    <mergeCell ref="B28:G28"/>
    <mergeCell ref="B26:C26"/>
    <mergeCell ref="B14:D14"/>
    <mergeCell ref="A1:G1"/>
    <mergeCell ref="A2:G2"/>
    <mergeCell ref="A4:G4"/>
    <mergeCell ref="B5:G5"/>
    <mergeCell ref="B13:G13"/>
    <mergeCell ref="I12:R12"/>
    <mergeCell ref="S12:AB12"/>
    <mergeCell ref="I13:M13"/>
    <mergeCell ref="N13:R13"/>
    <mergeCell ref="S13:W13"/>
    <mergeCell ref="X13:AB13"/>
  </mergeCells>
  <pageMargins left="0.74803149606299213" right="0.74803149606299213" top="0.74803149606299213" bottom="4.1338582677165361" header="0.35433070866141736" footer="3.6614173228346458"/>
  <pageSetup paperSize="9" firstPageNumber="15" fitToHeight="0" orientation="portrait" useFirstPageNumber="1" r:id="rId1"/>
  <headerFooter alignWithMargins="0">
    <oddFooter>&amp;C&amp;"Times New Roman,Regular"&amp;11&amp;P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syncVertical="1" syncRef="A34" transitionEvaluation="1" codeName="Sheet16"/>
  <dimension ref="A1:AL48"/>
  <sheetViews>
    <sheetView view="pageBreakPreview" topLeftCell="A34" zoomScaleNormal="115" zoomScaleSheetLayoutView="100" workbookViewId="0">
      <selection activeCell="K45" sqref="K45"/>
    </sheetView>
  </sheetViews>
  <sheetFormatPr defaultColWidth="11" defaultRowHeight="12.75"/>
  <cols>
    <col min="1" max="1" width="5.28515625" style="321" customWidth="1"/>
    <col min="2" max="2" width="8.85546875" style="325" customWidth="1"/>
    <col min="3" max="3" width="33.28515625" style="304" customWidth="1"/>
    <col min="4" max="4" width="7.42578125" style="322" customWidth="1"/>
    <col min="5" max="5" width="9.42578125" style="322" customWidth="1"/>
    <col min="6" max="6" width="10.5703125" style="304" customWidth="1"/>
    <col min="7" max="7" width="9" style="304" customWidth="1"/>
    <col min="8" max="8" width="3.5703125" style="304" customWidth="1"/>
    <col min="9" max="9" width="8.7109375" style="677" customWidth="1"/>
    <col min="10" max="10" width="6.85546875" style="309" customWidth="1"/>
    <col min="11" max="11" width="8.28515625" style="304" customWidth="1"/>
    <col min="12" max="12" width="11.140625" style="304" customWidth="1"/>
    <col min="13" max="13" width="12.7109375" style="304" customWidth="1"/>
    <col min="14" max="19" width="11" style="304" customWidth="1"/>
    <col min="20" max="22" width="11" style="304"/>
    <col min="23" max="23" width="12.7109375" style="304" bestFit="1" customWidth="1"/>
    <col min="24" max="16384" width="11" style="304"/>
  </cols>
  <sheetData>
    <row r="1" spans="1:33" ht="13.5">
      <c r="A1" s="1628" t="s">
        <v>169</v>
      </c>
      <c r="B1" s="1628"/>
      <c r="C1" s="1628"/>
      <c r="D1" s="1628"/>
      <c r="E1" s="1628"/>
      <c r="F1" s="1628"/>
      <c r="G1" s="1628"/>
      <c r="H1" s="951"/>
      <c r="I1" s="1772"/>
      <c r="J1" s="1773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</row>
    <row r="2" spans="1:33" ht="13.5">
      <c r="A2" s="1629" t="s">
        <v>170</v>
      </c>
      <c r="B2" s="1629"/>
      <c r="C2" s="1629"/>
      <c r="D2" s="1629"/>
      <c r="E2" s="1629"/>
      <c r="F2" s="1629"/>
      <c r="G2" s="1629"/>
      <c r="H2" s="952"/>
      <c r="I2" s="1774"/>
      <c r="J2" s="1775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</row>
    <row r="3" spans="1:33" ht="13.5">
      <c r="E3" s="395"/>
      <c r="G3" s="403"/>
      <c r="H3" s="950"/>
      <c r="I3" s="1776"/>
      <c r="J3" s="312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</row>
    <row r="4" spans="1:33">
      <c r="A4" s="1630" t="s">
        <v>420</v>
      </c>
      <c r="B4" s="1630"/>
      <c r="C4" s="1630"/>
      <c r="D4" s="1630"/>
      <c r="E4" s="1630"/>
      <c r="F4" s="1630"/>
      <c r="G4" s="1630"/>
      <c r="H4" s="953"/>
      <c r="I4" s="1777"/>
      <c r="J4" s="42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</row>
    <row r="5" spans="1:33" ht="13.5">
      <c r="A5" s="405"/>
      <c r="B5" s="1631"/>
      <c r="C5" s="1631"/>
      <c r="D5" s="1631"/>
      <c r="E5" s="1631"/>
      <c r="F5" s="1631"/>
      <c r="G5" s="1631"/>
      <c r="H5" s="954"/>
      <c r="I5" s="1554"/>
      <c r="J5" s="406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</row>
    <row r="6" spans="1:33" ht="13.5">
      <c r="A6" s="405"/>
      <c r="B6" s="407"/>
      <c r="C6" s="407"/>
      <c r="D6" s="408"/>
      <c r="E6" s="409" t="s">
        <v>30</v>
      </c>
      <c r="F6" s="409" t="s">
        <v>31</v>
      </c>
      <c r="G6" s="409" t="s">
        <v>195</v>
      </c>
      <c r="H6" s="410"/>
      <c r="I6" s="1554"/>
      <c r="J6" s="411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</row>
    <row r="7" spans="1:33">
      <c r="A7" s="405"/>
      <c r="B7" s="412" t="s">
        <v>32</v>
      </c>
      <c r="C7" s="407" t="s">
        <v>33</v>
      </c>
      <c r="D7" s="413" t="s">
        <v>108</v>
      </c>
      <c r="E7" s="414">
        <v>357135</v>
      </c>
      <c r="F7" s="414">
        <v>169500</v>
      </c>
      <c r="G7" s="414">
        <f>SUM(E7:F7)</f>
        <v>526635</v>
      </c>
      <c r="H7" s="414"/>
      <c r="I7" s="426"/>
      <c r="J7" s="415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</row>
    <row r="8" spans="1:33" ht="13.5">
      <c r="A8" s="405"/>
      <c r="B8" s="412" t="s">
        <v>34</v>
      </c>
      <c r="C8" s="416" t="s">
        <v>35</v>
      </c>
      <c r="D8" s="417"/>
      <c r="E8" s="410"/>
      <c r="F8" s="410"/>
      <c r="G8" s="410"/>
      <c r="H8" s="410"/>
      <c r="I8" s="1554"/>
      <c r="J8" s="411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</row>
    <row r="9" spans="1:33" ht="13.5">
      <c r="A9" s="405"/>
      <c r="B9" s="412"/>
      <c r="C9" s="416" t="s">
        <v>192</v>
      </c>
      <c r="D9" s="417" t="s">
        <v>108</v>
      </c>
      <c r="E9" s="418">
        <f>G24</f>
        <v>550</v>
      </c>
      <c r="F9" s="418">
        <f>G38</f>
        <v>49045</v>
      </c>
      <c r="G9" s="418">
        <f>SUM(E9:F9)</f>
        <v>49595</v>
      </c>
      <c r="H9" s="418"/>
      <c r="I9" s="1554"/>
      <c r="J9" s="411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</row>
    <row r="10" spans="1:33">
      <c r="A10" s="405"/>
      <c r="B10" s="420" t="s">
        <v>107</v>
      </c>
      <c r="C10" s="407" t="s">
        <v>54</v>
      </c>
      <c r="D10" s="421" t="s">
        <v>108</v>
      </c>
      <c r="E10" s="422">
        <f>SUM(E7:E9)</f>
        <v>357685</v>
      </c>
      <c r="F10" s="422">
        <f>SUM(F7:F9)</f>
        <v>218545</v>
      </c>
      <c r="G10" s="422">
        <f>SUM(E10:F10)</f>
        <v>576230</v>
      </c>
      <c r="H10" s="414"/>
      <c r="I10" s="426"/>
      <c r="J10" s="415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</row>
    <row r="11" spans="1:33">
      <c r="A11" s="405"/>
      <c r="B11" s="412"/>
      <c r="C11" s="407"/>
      <c r="D11" s="423"/>
      <c r="E11" s="423"/>
      <c r="F11" s="413"/>
      <c r="G11" s="423"/>
      <c r="H11" s="423"/>
      <c r="I11" s="955"/>
      <c r="J11" s="415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</row>
    <row r="12" spans="1:33">
      <c r="A12" s="405"/>
      <c r="B12" s="412" t="s">
        <v>55</v>
      </c>
      <c r="C12" s="407" t="s">
        <v>56</v>
      </c>
      <c r="D12" s="407"/>
      <c r="E12" s="407"/>
      <c r="F12" s="424"/>
      <c r="G12" s="407"/>
      <c r="H12" s="407"/>
      <c r="I12" s="1541"/>
      <c r="J12" s="1541"/>
      <c r="K12" s="1541"/>
      <c r="L12" s="1541"/>
      <c r="M12" s="1541"/>
      <c r="N12" s="1541"/>
      <c r="O12" s="1541"/>
      <c r="P12" s="1541"/>
      <c r="Q12" s="1541"/>
      <c r="R12" s="1541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357"/>
      <c r="AD12" s="357"/>
    </row>
    <row r="13" spans="1:33" ht="13.5" thickBot="1">
      <c r="A13" s="425"/>
      <c r="B13" s="1632" t="s">
        <v>188</v>
      </c>
      <c r="C13" s="1632"/>
      <c r="D13" s="1632"/>
      <c r="E13" s="1632"/>
      <c r="F13" s="1632"/>
      <c r="G13" s="1632"/>
      <c r="H13" s="426"/>
      <c r="I13" s="1541"/>
      <c r="J13" s="1541"/>
      <c r="K13" s="1541"/>
      <c r="L13" s="1541"/>
      <c r="M13" s="1541"/>
      <c r="N13" s="1541"/>
      <c r="O13" s="1541"/>
      <c r="P13" s="1541"/>
      <c r="Q13" s="1541"/>
      <c r="R13" s="1541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357"/>
      <c r="AD13" s="357"/>
    </row>
    <row r="14" spans="1:33" ht="14.25" thickTop="1" thickBot="1">
      <c r="A14" s="425"/>
      <c r="B14" s="1627" t="s">
        <v>57</v>
      </c>
      <c r="C14" s="1627"/>
      <c r="D14" s="1627"/>
      <c r="E14" s="393" t="s">
        <v>109</v>
      </c>
      <c r="F14" s="393" t="s">
        <v>203</v>
      </c>
      <c r="G14" s="428" t="s">
        <v>195</v>
      </c>
      <c r="H14" s="410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357"/>
      <c r="AD14" s="357"/>
    </row>
    <row r="15" spans="1:33" ht="13.5" thickTop="1">
      <c r="A15" s="2"/>
      <c r="B15" s="3"/>
      <c r="C15" s="477"/>
      <c r="D15" s="6"/>
      <c r="E15" s="6"/>
      <c r="F15" s="6"/>
      <c r="G15" s="6"/>
      <c r="H15" s="6"/>
      <c r="I15" s="879"/>
      <c r="J15" s="6"/>
      <c r="K15" s="6"/>
      <c r="L15" s="6"/>
      <c r="M15" s="6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5"/>
      <c r="AF15" s="5"/>
      <c r="AG15" s="1"/>
    </row>
    <row r="16" spans="1:33">
      <c r="A16" s="306"/>
      <c r="B16" s="307"/>
      <c r="C16" s="315" t="s">
        <v>111</v>
      </c>
      <c r="D16" s="311"/>
      <c r="E16" s="311"/>
      <c r="F16" s="311"/>
      <c r="G16" s="310"/>
      <c r="H16" s="310"/>
      <c r="I16" s="668"/>
      <c r="J16" s="311"/>
      <c r="K16" s="311"/>
      <c r="L16" s="311"/>
      <c r="M16" s="311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352"/>
      <c r="AF16" s="352"/>
    </row>
    <row r="17" spans="1:38">
      <c r="A17" s="306" t="s">
        <v>112</v>
      </c>
      <c r="B17" s="314">
        <v>2851</v>
      </c>
      <c r="C17" s="315" t="s">
        <v>147</v>
      </c>
      <c r="D17" s="319"/>
      <c r="E17" s="319"/>
      <c r="F17" s="319"/>
      <c r="G17" s="319"/>
      <c r="H17" s="478"/>
      <c r="I17" s="956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357"/>
      <c r="AC17" s="357"/>
      <c r="AD17" s="357"/>
    </row>
    <row r="18" spans="1:38">
      <c r="A18" s="306"/>
      <c r="B18" s="323">
        <v>1E-3</v>
      </c>
      <c r="C18" s="315" t="s">
        <v>79</v>
      </c>
      <c r="D18" s="319"/>
      <c r="E18" s="319"/>
      <c r="F18" s="319"/>
      <c r="G18" s="319"/>
      <c r="H18" s="319"/>
      <c r="I18" s="956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357"/>
      <c r="AC18" s="357"/>
      <c r="AD18" s="357"/>
    </row>
    <row r="19" spans="1:38">
      <c r="A19" s="306"/>
      <c r="B19" s="307">
        <v>60</v>
      </c>
      <c r="C19" s="660" t="s">
        <v>289</v>
      </c>
      <c r="D19" s="319"/>
      <c r="E19" s="319"/>
      <c r="F19" s="319"/>
      <c r="G19" s="319"/>
      <c r="H19" s="319"/>
      <c r="I19" s="956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357"/>
      <c r="AC19" s="357"/>
      <c r="AD19" s="357"/>
    </row>
    <row r="20" spans="1:38">
      <c r="A20" s="306"/>
      <c r="B20" s="435" t="s">
        <v>252</v>
      </c>
      <c r="C20" s="660" t="s">
        <v>191</v>
      </c>
      <c r="D20" s="513"/>
      <c r="E20" s="28">
        <v>0</v>
      </c>
      <c r="F20" s="512">
        <v>550</v>
      </c>
      <c r="G20" s="512">
        <f>SUM(E20:F20)</f>
        <v>550</v>
      </c>
      <c r="H20" s="512" t="s">
        <v>444</v>
      </c>
      <c r="I20" s="448"/>
      <c r="J20" s="448"/>
      <c r="K20" s="448"/>
      <c r="L20" s="448"/>
      <c r="M20" s="817"/>
      <c r="N20" s="448"/>
      <c r="O20" s="448"/>
      <c r="P20" s="448"/>
      <c r="Q20" s="448"/>
      <c r="R20" s="817"/>
      <c r="S20" s="448"/>
      <c r="T20" s="448"/>
      <c r="U20" s="448"/>
      <c r="V20" s="448"/>
      <c r="W20" s="817"/>
      <c r="X20" s="448"/>
      <c r="Y20" s="448"/>
      <c r="Z20" s="448"/>
      <c r="AA20" s="448"/>
      <c r="AB20" s="357"/>
      <c r="AC20" s="1500"/>
      <c r="AD20" s="1500"/>
      <c r="AE20" s="1499"/>
      <c r="AF20" s="1499"/>
      <c r="AG20" s="1499"/>
      <c r="AH20" s="1499"/>
      <c r="AI20" s="352"/>
      <c r="AJ20" s="352"/>
      <c r="AK20" s="352"/>
      <c r="AL20" s="352"/>
    </row>
    <row r="21" spans="1:38">
      <c r="A21" s="306" t="s">
        <v>107</v>
      </c>
      <c r="B21" s="307">
        <v>60</v>
      </c>
      <c r="C21" s="660" t="s">
        <v>289</v>
      </c>
      <c r="D21" s="372"/>
      <c r="E21" s="920">
        <f>SUM(E20:E20)</f>
        <v>0</v>
      </c>
      <c r="F21" s="382">
        <f>SUM(F20:F20)</f>
        <v>550</v>
      </c>
      <c r="G21" s="382">
        <f>SUM(G20:G20)</f>
        <v>550</v>
      </c>
      <c r="H21" s="372"/>
      <c r="I21" s="956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357"/>
      <c r="AC21" s="357"/>
      <c r="AD21" s="357"/>
    </row>
    <row r="22" spans="1:38">
      <c r="A22" s="306" t="s">
        <v>107</v>
      </c>
      <c r="B22" s="323">
        <v>1E-3</v>
      </c>
      <c r="C22" s="315" t="s">
        <v>79</v>
      </c>
      <c r="D22" s="372"/>
      <c r="E22" s="920">
        <f t="shared" ref="E22:G23" si="0">E21</f>
        <v>0</v>
      </c>
      <c r="F22" s="382">
        <f t="shared" si="0"/>
        <v>550</v>
      </c>
      <c r="G22" s="382">
        <f t="shared" si="0"/>
        <v>550</v>
      </c>
      <c r="H22" s="372"/>
      <c r="I22" s="956"/>
      <c r="J22" s="448"/>
      <c r="K22" s="448"/>
      <c r="L22" s="448"/>
      <c r="M22" s="448"/>
      <c r="N22" s="448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357"/>
      <c r="AC22" s="357"/>
      <c r="AD22" s="357"/>
    </row>
    <row r="23" spans="1:38">
      <c r="A23" s="660" t="s">
        <v>107</v>
      </c>
      <c r="B23" s="314">
        <v>2851</v>
      </c>
      <c r="C23" s="315" t="s">
        <v>147</v>
      </c>
      <c r="D23" s="372"/>
      <c r="E23" s="920">
        <f t="shared" si="0"/>
        <v>0</v>
      </c>
      <c r="F23" s="382">
        <f>F22</f>
        <v>550</v>
      </c>
      <c r="G23" s="382">
        <f t="shared" ref="G23" si="1">G22</f>
        <v>550</v>
      </c>
      <c r="H23" s="372"/>
      <c r="I23" s="956"/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357"/>
      <c r="AC23" s="357"/>
      <c r="AD23" s="357"/>
    </row>
    <row r="24" spans="1:38">
      <c r="A24" s="353" t="s">
        <v>107</v>
      </c>
      <c r="B24" s="381"/>
      <c r="C24" s="354" t="s">
        <v>111</v>
      </c>
      <c r="D24" s="434"/>
      <c r="E24" s="654">
        <f>E23</f>
        <v>0</v>
      </c>
      <c r="F24" s="434">
        <f t="shared" ref="F24:G24" si="2">F23</f>
        <v>550</v>
      </c>
      <c r="G24" s="434">
        <f t="shared" si="2"/>
        <v>550</v>
      </c>
      <c r="H24" s="169"/>
      <c r="I24" s="956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357"/>
      <c r="AC24" s="357"/>
      <c r="AD24" s="357"/>
    </row>
    <row r="25" spans="1:38">
      <c r="A25" s="1171"/>
      <c r="B25" s="307"/>
      <c r="C25" s="315" t="s">
        <v>40</v>
      </c>
      <c r="D25" s="372"/>
      <c r="E25" s="919"/>
      <c r="F25" s="169"/>
      <c r="G25" s="169"/>
      <c r="H25" s="372"/>
      <c r="I25" s="956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448"/>
      <c r="U25" s="448"/>
      <c r="V25" s="448"/>
      <c r="W25" s="448"/>
      <c r="X25" s="448"/>
      <c r="Y25" s="448"/>
      <c r="Z25" s="448"/>
      <c r="AA25" s="448"/>
      <c r="AB25" s="357"/>
      <c r="AC25" s="357"/>
      <c r="AD25" s="357"/>
    </row>
    <row r="26" spans="1:38" ht="19.149999999999999" customHeight="1">
      <c r="A26" s="1175" t="s">
        <v>112</v>
      </c>
      <c r="B26" s="314">
        <v>4860</v>
      </c>
      <c r="C26" s="315" t="s">
        <v>517</v>
      </c>
      <c r="D26" s="372"/>
      <c r="E26" s="919"/>
      <c r="F26" s="169"/>
      <c r="G26" s="169"/>
      <c r="H26" s="372"/>
      <c r="I26" s="956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357"/>
      <c r="AC26" s="357"/>
      <c r="AD26" s="357"/>
    </row>
    <row r="27" spans="1:38">
      <c r="A27" s="1171"/>
      <c r="B27" s="307">
        <v>60</v>
      </c>
      <c r="C27" s="1177" t="s">
        <v>225</v>
      </c>
      <c r="D27" s="372"/>
      <c r="E27" s="919"/>
      <c r="F27" s="169"/>
      <c r="G27" s="169"/>
      <c r="H27" s="372"/>
      <c r="I27" s="956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357"/>
      <c r="AC27" s="357"/>
      <c r="AD27" s="357"/>
    </row>
    <row r="28" spans="1:38">
      <c r="A28" s="1171"/>
      <c r="B28" s="323">
        <v>60.6</v>
      </c>
      <c r="C28" s="315" t="s">
        <v>225</v>
      </c>
      <c r="D28" s="372"/>
      <c r="E28" s="919"/>
      <c r="F28" s="169"/>
      <c r="G28" s="169"/>
      <c r="H28" s="372"/>
      <c r="I28" s="956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/>
      <c r="U28" s="448"/>
      <c r="V28" s="448"/>
      <c r="W28" s="448"/>
      <c r="X28" s="448"/>
      <c r="Y28" s="448"/>
      <c r="Z28" s="448"/>
      <c r="AA28" s="448"/>
      <c r="AB28" s="357"/>
      <c r="AC28" s="357"/>
      <c r="AD28" s="357"/>
    </row>
    <row r="29" spans="1:38" ht="25.5">
      <c r="A29" s="1171"/>
      <c r="B29" s="307">
        <v>58</v>
      </c>
      <c r="C29" s="1503" t="s">
        <v>654</v>
      </c>
      <c r="D29" s="372"/>
      <c r="E29" s="919"/>
      <c r="F29" s="169"/>
      <c r="G29" s="169"/>
      <c r="H29" s="372"/>
      <c r="I29" s="956"/>
      <c r="J29" s="448"/>
      <c r="K29" s="448"/>
      <c r="L29" s="448"/>
      <c r="M29" s="448"/>
      <c r="N29" s="448"/>
      <c r="O29" s="448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  <c r="AA29" s="448"/>
      <c r="AB29" s="357"/>
      <c r="AC29" s="357"/>
      <c r="AD29" s="357"/>
    </row>
    <row r="30" spans="1:38">
      <c r="A30" s="307" t="s">
        <v>462</v>
      </c>
      <c r="B30" s="307" t="s">
        <v>518</v>
      </c>
      <c r="C30" s="1177" t="s">
        <v>23</v>
      </c>
      <c r="D30" s="372"/>
      <c r="E30" s="1179">
        <f>21100+945</f>
        <v>22045</v>
      </c>
      <c r="F30" s="919">
        <v>0</v>
      </c>
      <c r="G30" s="169">
        <f>F30+E30</f>
        <v>22045</v>
      </c>
      <c r="H30" s="372" t="s">
        <v>446</v>
      </c>
      <c r="I30" s="1500"/>
      <c r="J30" s="1500"/>
      <c r="K30" s="1500"/>
      <c r="L30" s="1500"/>
      <c r="M30" s="1750"/>
      <c r="N30" s="448"/>
      <c r="O30" s="448"/>
      <c r="P30" s="448"/>
      <c r="Q30" s="448"/>
      <c r="R30" s="448"/>
      <c r="S30" s="448"/>
      <c r="T30" s="357"/>
      <c r="U30" s="357"/>
      <c r="V30" s="357"/>
      <c r="W30" s="357"/>
      <c r="X30" s="357"/>
      <c r="Y30" s="448"/>
      <c r="Z30" s="448"/>
      <c r="AA30" s="448"/>
      <c r="AB30" s="357"/>
      <c r="AC30" s="357"/>
      <c r="AD30" s="357"/>
    </row>
    <row r="31" spans="1:38" ht="25.5">
      <c r="A31" s="317" t="s">
        <v>107</v>
      </c>
      <c r="B31" s="522">
        <v>58</v>
      </c>
      <c r="C31" s="318" t="s">
        <v>655</v>
      </c>
      <c r="D31" s="489"/>
      <c r="E31" s="1180">
        <f>E30</f>
        <v>22045</v>
      </c>
      <c r="F31" s="920">
        <f t="shared" ref="F31:G31" si="3">F30</f>
        <v>0</v>
      </c>
      <c r="G31" s="1180">
        <f t="shared" si="3"/>
        <v>22045</v>
      </c>
      <c r="H31" s="372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357"/>
      <c r="U31" s="357"/>
      <c r="V31" s="357"/>
      <c r="W31" s="357"/>
      <c r="X31" s="357"/>
      <c r="Y31" s="448"/>
      <c r="Z31" s="448"/>
      <c r="AA31" s="448"/>
      <c r="AB31" s="357"/>
      <c r="AC31" s="357"/>
      <c r="AD31" s="357"/>
    </row>
    <row r="32" spans="1:38" ht="38.25">
      <c r="A32" s="1175"/>
      <c r="B32" s="1178" t="s">
        <v>519</v>
      </c>
      <c r="C32" s="1177" t="s">
        <v>521</v>
      </c>
      <c r="D32" s="372"/>
      <c r="E32" s="1181"/>
      <c r="F32" s="967"/>
      <c r="G32" s="1181"/>
      <c r="H32" s="372"/>
      <c r="I32" s="448"/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357"/>
      <c r="U32" s="357"/>
      <c r="V32" s="357"/>
      <c r="W32" s="357"/>
      <c r="X32" s="357"/>
      <c r="Y32" s="448"/>
      <c r="Z32" s="448"/>
      <c r="AA32" s="448"/>
      <c r="AB32" s="357"/>
      <c r="AC32" s="357"/>
      <c r="AD32" s="357"/>
    </row>
    <row r="33" spans="1:30">
      <c r="A33" s="307" t="s">
        <v>462</v>
      </c>
      <c r="B33" s="307" t="s">
        <v>520</v>
      </c>
      <c r="C33" s="1177" t="s">
        <v>23</v>
      </c>
      <c r="D33" s="372"/>
      <c r="E33" s="1179">
        <v>27000</v>
      </c>
      <c r="F33" s="919">
        <v>0</v>
      </c>
      <c r="G33" s="1179">
        <f>F33+E33</f>
        <v>27000</v>
      </c>
      <c r="H33" s="372" t="s">
        <v>446</v>
      </c>
      <c r="I33" s="1500"/>
      <c r="J33" s="1500"/>
      <c r="K33" s="1500"/>
      <c r="L33" s="1500"/>
      <c r="M33" s="1750"/>
      <c r="N33" s="448"/>
      <c r="O33" s="448"/>
      <c r="P33" s="448"/>
      <c r="Q33" s="448"/>
      <c r="R33" s="448"/>
      <c r="S33" s="448"/>
      <c r="T33" s="357"/>
      <c r="U33" s="357"/>
      <c r="V33" s="357"/>
      <c r="W33" s="357"/>
      <c r="X33" s="357"/>
      <c r="Y33" s="448"/>
      <c r="Z33" s="448"/>
      <c r="AA33" s="448"/>
      <c r="AB33" s="357"/>
      <c r="AC33" s="357"/>
      <c r="AD33" s="357"/>
    </row>
    <row r="34" spans="1:30" ht="38.25">
      <c r="A34" s="1175" t="s">
        <v>107</v>
      </c>
      <c r="B34" s="1178" t="s">
        <v>519</v>
      </c>
      <c r="C34" s="1300" t="s">
        <v>521</v>
      </c>
      <c r="D34" s="372"/>
      <c r="E34" s="1180">
        <f>E33</f>
        <v>27000</v>
      </c>
      <c r="F34" s="920">
        <f t="shared" ref="F34:G34" si="4">F33</f>
        <v>0</v>
      </c>
      <c r="G34" s="1180">
        <f t="shared" si="4"/>
        <v>27000</v>
      </c>
      <c r="H34" s="372"/>
      <c r="I34" s="956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357"/>
      <c r="AC34" s="357"/>
      <c r="AD34" s="357"/>
    </row>
    <row r="35" spans="1:30">
      <c r="A35" s="1175" t="s">
        <v>107</v>
      </c>
      <c r="B35" s="323">
        <v>60.6</v>
      </c>
      <c r="C35" s="315" t="s">
        <v>225</v>
      </c>
      <c r="D35" s="372"/>
      <c r="E35" s="1182">
        <f>E34+E31</f>
        <v>49045</v>
      </c>
      <c r="F35" s="999">
        <f t="shared" ref="F35:G35" si="5">F34+F31</f>
        <v>0</v>
      </c>
      <c r="G35" s="1182">
        <f t="shared" si="5"/>
        <v>49045</v>
      </c>
      <c r="H35" s="372"/>
      <c r="I35" s="956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357"/>
      <c r="AC35" s="357"/>
      <c r="AD35" s="357"/>
    </row>
    <row r="36" spans="1:30">
      <c r="A36" s="1175" t="s">
        <v>107</v>
      </c>
      <c r="B36" s="307">
        <v>60</v>
      </c>
      <c r="C36" s="1177" t="s">
        <v>225</v>
      </c>
      <c r="D36" s="372"/>
      <c r="E36" s="1180">
        <f>E35</f>
        <v>49045</v>
      </c>
      <c r="F36" s="920">
        <f t="shared" ref="F36:G38" si="6">F35</f>
        <v>0</v>
      </c>
      <c r="G36" s="1180">
        <f t="shared" si="6"/>
        <v>49045</v>
      </c>
      <c r="H36" s="372"/>
      <c r="I36" s="956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448"/>
      <c r="U36" s="448"/>
      <c r="V36" s="448"/>
      <c r="W36" s="448"/>
      <c r="X36" s="448"/>
      <c r="Y36" s="448"/>
      <c r="Z36" s="448"/>
      <c r="AA36" s="448"/>
      <c r="AB36" s="357"/>
      <c r="AC36" s="357"/>
      <c r="AD36" s="357"/>
    </row>
    <row r="37" spans="1:30">
      <c r="A37" s="317" t="s">
        <v>107</v>
      </c>
      <c r="B37" s="358">
        <v>4860</v>
      </c>
      <c r="C37" s="324" t="s">
        <v>517</v>
      </c>
      <c r="D37" s="489"/>
      <c r="E37" s="1179">
        <f>E36</f>
        <v>49045</v>
      </c>
      <c r="F37" s="919">
        <f t="shared" si="6"/>
        <v>0</v>
      </c>
      <c r="G37" s="1179">
        <f t="shared" si="6"/>
        <v>49045</v>
      </c>
      <c r="H37" s="372"/>
      <c r="I37" s="956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357"/>
      <c r="AC37" s="357"/>
      <c r="AD37" s="357"/>
    </row>
    <row r="38" spans="1:30">
      <c r="A38" s="317" t="s">
        <v>107</v>
      </c>
      <c r="B38" s="522"/>
      <c r="C38" s="324" t="s">
        <v>40</v>
      </c>
      <c r="D38" s="489"/>
      <c r="E38" s="1180">
        <f>E37</f>
        <v>49045</v>
      </c>
      <c r="F38" s="920">
        <f t="shared" si="6"/>
        <v>0</v>
      </c>
      <c r="G38" s="1180">
        <f t="shared" si="6"/>
        <v>49045</v>
      </c>
      <c r="H38" s="372"/>
      <c r="I38" s="956"/>
      <c r="J38" s="448"/>
      <c r="K38" s="448"/>
      <c r="L38" s="448"/>
      <c r="M38" s="448"/>
      <c r="N38" s="448"/>
      <c r="O38" s="448"/>
      <c r="P38" s="448"/>
      <c r="Q38" s="448"/>
      <c r="R38" s="448"/>
      <c r="S38" s="448"/>
      <c r="T38" s="448"/>
      <c r="U38" s="448"/>
      <c r="V38" s="448"/>
      <c r="W38" s="448"/>
      <c r="X38" s="448"/>
      <c r="Y38" s="448"/>
      <c r="Z38" s="448"/>
      <c r="AA38" s="448"/>
      <c r="AB38" s="357"/>
      <c r="AC38" s="357"/>
      <c r="AD38" s="357"/>
    </row>
    <row r="39" spans="1:30">
      <c r="A39" s="317" t="s">
        <v>107</v>
      </c>
      <c r="B39" s="522"/>
      <c r="C39" s="324" t="s">
        <v>108</v>
      </c>
      <c r="D39" s="489"/>
      <c r="E39" s="1180">
        <f>E38+E24</f>
        <v>49045</v>
      </c>
      <c r="F39" s="1180">
        <f t="shared" ref="F39:G39" si="7">F38+F24</f>
        <v>550</v>
      </c>
      <c r="G39" s="1180">
        <f t="shared" si="7"/>
        <v>49595</v>
      </c>
      <c r="H39" s="372"/>
      <c r="I39" s="956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48"/>
      <c r="U39" s="448"/>
      <c r="V39" s="448"/>
      <c r="W39" s="448"/>
      <c r="X39" s="448"/>
      <c r="Y39" s="448"/>
      <c r="Z39" s="448"/>
      <c r="AA39" s="448"/>
      <c r="AB39" s="357"/>
      <c r="AC39" s="357"/>
      <c r="AD39" s="357"/>
    </row>
    <row r="40" spans="1:30">
      <c r="A40" s="307" t="s">
        <v>462</v>
      </c>
      <c r="B40" s="1626" t="s">
        <v>463</v>
      </c>
      <c r="C40" s="1626"/>
      <c r="D40" s="372"/>
      <c r="E40" s="919"/>
      <c r="F40" s="169"/>
      <c r="G40" s="169"/>
      <c r="H40" s="372"/>
      <c r="I40" s="956"/>
      <c r="J40" s="448"/>
      <c r="K40" s="448"/>
      <c r="L40" s="448"/>
      <c r="M40" s="448"/>
      <c r="N40" s="448"/>
      <c r="O40" s="448"/>
      <c r="P40" s="448"/>
      <c r="Q40" s="448"/>
      <c r="R40" s="448"/>
      <c r="S40" s="448"/>
      <c r="T40" s="448"/>
      <c r="U40" s="448"/>
      <c r="V40" s="448"/>
      <c r="W40" s="448"/>
      <c r="X40" s="448"/>
      <c r="Y40" s="448"/>
      <c r="Z40" s="448"/>
      <c r="AA40" s="448"/>
      <c r="AB40" s="357"/>
      <c r="AC40" s="357"/>
      <c r="AD40" s="357"/>
    </row>
    <row r="41" spans="1:30" ht="15.75" customHeight="1">
      <c r="A41" s="446" t="s">
        <v>448</v>
      </c>
      <c r="B41" s="1323"/>
      <c r="C41" s="1323"/>
      <c r="D41" s="1323"/>
      <c r="E41" s="1323"/>
      <c r="F41" s="1323"/>
      <c r="I41" s="1778"/>
      <c r="J41" s="308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</row>
    <row r="42" spans="1:30">
      <c r="A42" s="957" t="s">
        <v>444</v>
      </c>
      <c r="B42" s="1625" t="s">
        <v>501</v>
      </c>
      <c r="C42" s="1625"/>
      <c r="I42" s="1778"/>
      <c r="J42" s="308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</row>
    <row r="43" spans="1:30" ht="15.75" customHeight="1">
      <c r="A43" s="957" t="s">
        <v>446</v>
      </c>
      <c r="B43" s="1625" t="s">
        <v>472</v>
      </c>
      <c r="C43" s="1625"/>
      <c r="D43" s="1625"/>
      <c r="E43" s="1625"/>
      <c r="F43" s="1625"/>
      <c r="G43" s="1625"/>
      <c r="I43" s="1778"/>
      <c r="J43" s="308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</row>
    <row r="44" spans="1:30">
      <c r="C44" s="357"/>
      <c r="D44" s="1731"/>
      <c r="E44" s="918"/>
      <c r="F44" s="1731"/>
      <c r="G44" s="918"/>
      <c r="H44" s="357"/>
      <c r="I44" s="1778"/>
      <c r="J44" s="308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</row>
    <row r="45" spans="1:30">
      <c r="C45" s="357"/>
      <c r="D45" s="540"/>
      <c r="E45" s="540"/>
      <c r="F45" s="540"/>
      <c r="G45" s="540"/>
      <c r="H45" s="357"/>
      <c r="I45" s="1778"/>
      <c r="J45" s="308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</row>
    <row r="46" spans="1:30">
      <c r="C46" s="357"/>
      <c r="D46" s="377"/>
      <c r="E46" s="377"/>
      <c r="F46" s="357"/>
      <c r="G46" s="357"/>
      <c r="H46" s="357"/>
      <c r="I46" s="1778"/>
      <c r="J46" s="308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</row>
    <row r="47" spans="1:30">
      <c r="I47" s="1778"/>
      <c r="J47" s="308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357"/>
    </row>
    <row r="48" spans="1:30">
      <c r="I48" s="1778"/>
      <c r="J48" s="308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357"/>
      <c r="V48" s="357"/>
      <c r="W48" s="357"/>
      <c r="X48" s="357"/>
      <c r="Y48" s="357"/>
      <c r="Z48" s="357"/>
      <c r="AA48" s="357"/>
      <c r="AB48" s="357"/>
      <c r="AC48" s="357"/>
      <c r="AD48" s="357"/>
    </row>
  </sheetData>
  <autoFilter ref="A14:AC22">
    <filterColumn colId="1" showButton="0"/>
    <filterColumn colId="2" showButton="0"/>
    <filterColumn colId="7"/>
    <filterColumn colId="18"/>
    <filterColumn colId="20"/>
  </autoFilter>
  <customSheetViews>
    <customSheetView guid="{44B5F5DE-C96C-4269-969A-574D4EEEEEF5}" showPageBreaks="1" printArea="1" showAutoFilter="1" view="pageBreakPreview" topLeftCell="A4">
      <selection activeCell="C15" sqref="C15"/>
      <pageMargins left="0.74803149606299202" right="0.74803149606299202" top="0.74803149606299202" bottom="4.1338582677165396" header="0.35" footer="3.67"/>
      <pageSetup paperSize="9" firstPageNumber="19" orientation="portrait" useFirstPageNumber="1" r:id="rId1"/>
      <headerFooter alignWithMargins="0">
        <oddFooter>&amp;C&amp;"Times New Roman,Regular"&amp;11&amp;P</oddFooter>
      </headerFooter>
      <autoFilter ref="B1:N1"/>
    </customSheetView>
    <customSheetView guid="{BDCF7345-18B1-4C88-89F2-E67F940CDF85}" showPageBreaks="1" printArea="1" showAutoFilter="1" view="pageBreakPreview">
      <selection activeCell="B28" sqref="B28:G28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N1"/>
    </customSheetView>
    <customSheetView guid="{CBFC2224-D3AC-4AA3-8CE4-B555FCF23158}" showPageBreaks="1" printArea="1" showAutoFilter="1" view="pageBreakPreview" topLeftCell="A4">
      <selection activeCell="C15" sqref="C15"/>
      <pageMargins left="0.74803149606299202" right="0.74803149606299202" top="0.74803149606299202" bottom="4.1338582677165396" header="0.35" footer="3.67"/>
      <pageSetup paperSize="9" firstPageNumber="19" orientation="portrait" useFirstPageNumber="1" r:id="rId3"/>
      <headerFooter alignWithMargins="0">
        <oddFooter>&amp;C&amp;"Times New Roman,Regular"&amp;11&amp;P</oddFooter>
      </headerFooter>
      <autoFilter ref="B1:N1"/>
    </customSheetView>
  </customSheetViews>
  <mergeCells count="12">
    <mergeCell ref="A1:G1"/>
    <mergeCell ref="A2:G2"/>
    <mergeCell ref="A4:G4"/>
    <mergeCell ref="B5:G5"/>
    <mergeCell ref="B13:G13"/>
    <mergeCell ref="S12:AB12"/>
    <mergeCell ref="S13:W13"/>
    <mergeCell ref="X13:AB13"/>
    <mergeCell ref="B43:G43"/>
    <mergeCell ref="B40:C40"/>
    <mergeCell ref="B42:C42"/>
    <mergeCell ref="B14:D14"/>
  </mergeCells>
  <phoneticPr fontId="40" type="noConversion"/>
  <pageMargins left="0.74803149606299213" right="0.74803149606299213" top="0.74803149606299213" bottom="4.1338582677165361" header="0.35433070866141736" footer="3.6614173228346458"/>
  <pageSetup paperSize="9" firstPageNumber="16" orientation="portrait" useFirstPageNumber="1" r:id="rId4"/>
  <headerFooter alignWithMargins="0">
    <oddFooter>&amp;C&amp;"Times New Roman,Regular"&amp;11&amp;P</oddFooter>
  </headerFooter>
  <rowBreaks count="1" manualBreakCount="1">
    <brk id="31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syncVertical="1" syncRef="A22" transitionEvaluation="1"/>
  <dimension ref="A1:AD36"/>
  <sheetViews>
    <sheetView view="pageBreakPreview" topLeftCell="A22" zoomScaleNormal="115" zoomScaleSheetLayoutView="100" workbookViewId="0">
      <selection activeCell="I49" sqref="I49"/>
    </sheetView>
  </sheetViews>
  <sheetFormatPr defaultColWidth="11" defaultRowHeight="12.75"/>
  <cols>
    <col min="1" max="1" width="5.28515625" style="662" customWidth="1"/>
    <col min="2" max="2" width="8.85546875" style="325" customWidth="1"/>
    <col min="3" max="3" width="33.28515625" style="304" customWidth="1"/>
    <col min="4" max="4" width="7.42578125" style="322" customWidth="1"/>
    <col min="5" max="5" width="9.42578125" style="322" customWidth="1"/>
    <col min="6" max="6" width="10.5703125" style="304" customWidth="1"/>
    <col min="7" max="7" width="8.42578125" style="304" customWidth="1"/>
    <col min="8" max="8" width="4.28515625" style="304" customWidth="1"/>
    <col min="9" max="9" width="9.28515625" style="304" customWidth="1"/>
    <col min="10" max="10" width="12.7109375" style="309" customWidth="1"/>
    <col min="11" max="11" width="11.85546875" style="304" customWidth="1"/>
    <col min="12" max="16384" width="11" style="304"/>
  </cols>
  <sheetData>
    <row r="1" spans="1:30">
      <c r="A1" s="1628" t="s">
        <v>292</v>
      </c>
      <c r="B1" s="1628"/>
      <c r="C1" s="1628"/>
      <c r="D1" s="1628"/>
      <c r="E1" s="1628"/>
      <c r="F1" s="1628"/>
      <c r="G1" s="1628"/>
      <c r="H1" s="1258"/>
      <c r="I1" s="713"/>
      <c r="J1" s="402"/>
    </row>
    <row r="2" spans="1:30">
      <c r="A2" s="1609" t="s">
        <v>293</v>
      </c>
      <c r="B2" s="1609"/>
      <c r="C2" s="1609"/>
      <c r="D2" s="1609"/>
      <c r="E2" s="1609"/>
      <c r="F2" s="1609"/>
      <c r="G2" s="1609"/>
      <c r="H2" s="1257"/>
      <c r="I2" s="663"/>
      <c r="J2" s="663"/>
      <c r="K2" s="663"/>
      <c r="L2" s="663"/>
      <c r="M2" s="663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</row>
    <row r="3" spans="1:30">
      <c r="E3" s="714"/>
      <c r="G3" s="712"/>
      <c r="H3" s="1256"/>
      <c r="I3" s="1548"/>
      <c r="J3" s="312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</row>
    <row r="4" spans="1:30">
      <c r="A4" s="1630" t="s">
        <v>651</v>
      </c>
      <c r="B4" s="1630"/>
      <c r="C4" s="1630"/>
      <c r="D4" s="1630"/>
      <c r="E4" s="1630"/>
      <c r="F4" s="1630"/>
      <c r="G4" s="1630"/>
      <c r="H4" s="1259"/>
      <c r="I4" s="1777"/>
      <c r="J4" s="42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</row>
    <row r="5" spans="1:30" ht="13.5">
      <c r="A5" s="405"/>
      <c r="B5" s="1631"/>
      <c r="C5" s="1631"/>
      <c r="D5" s="1631"/>
      <c r="E5" s="1631"/>
      <c r="F5" s="1631"/>
      <c r="G5" s="1631"/>
      <c r="H5" s="1260"/>
      <c r="I5" s="1554"/>
      <c r="J5" s="406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</row>
    <row r="6" spans="1:30">
      <c r="A6" s="405"/>
      <c r="B6" s="407"/>
      <c r="C6" s="407"/>
      <c r="D6" s="408"/>
      <c r="E6" s="409" t="s">
        <v>30</v>
      </c>
      <c r="F6" s="409" t="s">
        <v>31</v>
      </c>
      <c r="G6" s="409" t="s">
        <v>195</v>
      </c>
      <c r="H6" s="410"/>
      <c r="I6" s="410"/>
      <c r="J6" s="411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</row>
    <row r="7" spans="1:30">
      <c r="A7" s="405"/>
      <c r="B7" s="412" t="s">
        <v>32</v>
      </c>
      <c r="C7" s="407" t="s">
        <v>33</v>
      </c>
      <c r="D7" s="413" t="s">
        <v>108</v>
      </c>
      <c r="E7" s="414">
        <v>298800</v>
      </c>
      <c r="F7" s="414">
        <v>15000</v>
      </c>
      <c r="G7" s="414">
        <f>SUM(E7:F7)</f>
        <v>313800</v>
      </c>
      <c r="H7" s="414"/>
      <c r="I7" s="414"/>
      <c r="J7" s="415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</row>
    <row r="8" spans="1:30">
      <c r="A8" s="405"/>
      <c r="B8" s="412" t="s">
        <v>34</v>
      </c>
      <c r="C8" s="416" t="s">
        <v>35</v>
      </c>
      <c r="D8" s="417"/>
      <c r="E8" s="410"/>
      <c r="F8" s="410"/>
      <c r="G8" s="410"/>
      <c r="H8" s="410"/>
      <c r="I8" s="410"/>
      <c r="J8" s="411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</row>
    <row r="9" spans="1:30">
      <c r="A9" s="405"/>
      <c r="B9" s="412"/>
      <c r="C9" s="416" t="s">
        <v>192</v>
      </c>
      <c r="D9" s="417" t="s">
        <v>108</v>
      </c>
      <c r="E9" s="418">
        <f>G28</f>
        <v>26300</v>
      </c>
      <c r="F9" s="419">
        <v>0</v>
      </c>
      <c r="G9" s="418">
        <f>SUM(E9:F9)</f>
        <v>26300</v>
      </c>
      <c r="H9" s="418"/>
      <c r="I9" s="410"/>
      <c r="J9" s="411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</row>
    <row r="10" spans="1:30">
      <c r="A10" s="405"/>
      <c r="B10" s="420" t="s">
        <v>107</v>
      </c>
      <c r="C10" s="407" t="s">
        <v>54</v>
      </c>
      <c r="D10" s="421" t="s">
        <v>108</v>
      </c>
      <c r="E10" s="422">
        <f>SUM(E7:E9)</f>
        <v>325100</v>
      </c>
      <c r="F10" s="422">
        <f>SUM(F7:F9)</f>
        <v>15000</v>
      </c>
      <c r="G10" s="422">
        <f>SUM(E10:F10)</f>
        <v>340100</v>
      </c>
      <c r="H10" s="414"/>
      <c r="I10" s="414"/>
      <c r="J10" s="415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</row>
    <row r="11" spans="1:30">
      <c r="A11" s="405"/>
      <c r="B11" s="412"/>
      <c r="C11" s="407"/>
      <c r="D11" s="423"/>
      <c r="E11" s="423"/>
      <c r="F11" s="413"/>
      <c r="G11" s="423"/>
      <c r="H11" s="423"/>
      <c r="I11" s="423"/>
      <c r="J11" s="415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</row>
    <row r="12" spans="1:30">
      <c r="A12" s="405"/>
      <c r="B12" s="412" t="s">
        <v>55</v>
      </c>
      <c r="C12" s="407" t="s">
        <v>56</v>
      </c>
      <c r="D12" s="407"/>
      <c r="E12" s="407"/>
      <c r="F12" s="424"/>
      <c r="G12" s="407"/>
      <c r="H12" s="407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357"/>
      <c r="AD12" s="357"/>
    </row>
    <row r="13" spans="1:30" ht="13.5" thickBot="1">
      <c r="A13" s="425"/>
      <c r="B13" s="1632" t="s">
        <v>188</v>
      </c>
      <c r="C13" s="1632"/>
      <c r="D13" s="1632"/>
      <c r="E13" s="1632"/>
      <c r="F13" s="1632"/>
      <c r="G13" s="1632"/>
      <c r="H13" s="426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357"/>
      <c r="AD13" s="357"/>
    </row>
    <row r="14" spans="1:30" ht="14.25" thickTop="1" thickBot="1">
      <c r="A14" s="425"/>
      <c r="B14" s="1627" t="s">
        <v>57</v>
      </c>
      <c r="C14" s="1627"/>
      <c r="D14" s="1627"/>
      <c r="E14" s="715" t="s">
        <v>109</v>
      </c>
      <c r="F14" s="715" t="s">
        <v>203</v>
      </c>
      <c r="G14" s="428" t="s">
        <v>195</v>
      </c>
      <c r="H14" s="410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357"/>
      <c r="AD14" s="357"/>
    </row>
    <row r="15" spans="1:30" ht="13.5" thickTop="1">
      <c r="B15" s="719"/>
      <c r="C15" s="480" t="s">
        <v>111</v>
      </c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57"/>
      <c r="O15" s="357"/>
      <c r="P15" s="357"/>
      <c r="Q15" s="377"/>
      <c r="R15" s="357"/>
      <c r="S15" s="357"/>
      <c r="T15" s="357"/>
      <c r="U15" s="357"/>
      <c r="V15" s="377"/>
      <c r="W15" s="357"/>
      <c r="X15" s="357"/>
      <c r="Y15" s="357"/>
      <c r="Z15" s="357"/>
      <c r="AA15" s="357"/>
      <c r="AB15" s="357"/>
      <c r="AC15" s="357"/>
      <c r="AD15" s="357"/>
    </row>
    <row r="16" spans="1:30">
      <c r="A16" s="662" t="s">
        <v>112</v>
      </c>
      <c r="B16" s="725">
        <v>2852</v>
      </c>
      <c r="C16" s="480" t="s">
        <v>290</v>
      </c>
      <c r="F16" s="322"/>
      <c r="G16" s="322"/>
      <c r="H16" s="322"/>
      <c r="I16" s="377"/>
      <c r="J16" s="377"/>
      <c r="K16" s="377"/>
      <c r="L16" s="377"/>
      <c r="M16" s="377"/>
      <c r="N16" s="357"/>
      <c r="O16" s="357"/>
      <c r="P16" s="357"/>
      <c r="Q16" s="377"/>
      <c r="R16" s="357"/>
      <c r="S16" s="357"/>
      <c r="T16" s="357"/>
      <c r="U16" s="357"/>
      <c r="V16" s="377"/>
      <c r="W16" s="357"/>
      <c r="X16" s="357"/>
      <c r="Y16" s="357"/>
      <c r="Z16" s="357"/>
      <c r="AA16" s="357"/>
      <c r="AB16" s="357"/>
      <c r="AC16" s="357"/>
      <c r="AD16" s="357"/>
    </row>
    <row r="17" spans="1:30" ht="25.5">
      <c r="B17" s="726">
        <v>7</v>
      </c>
      <c r="C17" s="482" t="s">
        <v>294</v>
      </c>
      <c r="F17" s="322"/>
      <c r="G17" s="322"/>
      <c r="H17" s="322"/>
      <c r="I17" s="377"/>
      <c r="J17" s="377"/>
      <c r="K17" s="377"/>
      <c r="L17" s="377"/>
      <c r="M17" s="377"/>
      <c r="N17" s="357"/>
      <c r="O17" s="357"/>
      <c r="P17" s="357"/>
      <c r="Q17" s="377"/>
      <c r="R17" s="357"/>
      <c r="S17" s="357"/>
      <c r="T17" s="357"/>
      <c r="U17" s="357"/>
      <c r="V17" s="377"/>
      <c r="W17" s="357"/>
      <c r="X17" s="357"/>
      <c r="Y17" s="357"/>
      <c r="Z17" s="357"/>
      <c r="AA17" s="357"/>
      <c r="AB17" s="357"/>
      <c r="AC17" s="357"/>
      <c r="AD17" s="357"/>
    </row>
    <row r="18" spans="1:30">
      <c r="B18" s="727">
        <v>7.8</v>
      </c>
      <c r="C18" s="480" t="s">
        <v>48</v>
      </c>
      <c r="F18" s="322"/>
      <c r="G18" s="322"/>
      <c r="H18" s="322"/>
      <c r="I18" s="377"/>
      <c r="J18" s="377"/>
      <c r="K18" s="377"/>
      <c r="L18" s="377"/>
      <c r="M18" s="377"/>
      <c r="N18" s="357"/>
      <c r="O18" s="357"/>
      <c r="P18" s="357"/>
      <c r="Q18" s="377"/>
      <c r="R18" s="357"/>
      <c r="S18" s="357"/>
      <c r="T18" s="357"/>
      <c r="U18" s="357"/>
      <c r="V18" s="377"/>
      <c r="W18" s="357"/>
      <c r="X18" s="357"/>
      <c r="Y18" s="357"/>
      <c r="Z18" s="357"/>
      <c r="AA18" s="357"/>
      <c r="AB18" s="357"/>
      <c r="AC18" s="357"/>
      <c r="AD18" s="357"/>
    </row>
    <row r="19" spans="1:30">
      <c r="B19" s="719">
        <v>19</v>
      </c>
      <c r="C19" s="482" t="s">
        <v>295</v>
      </c>
      <c r="F19" s="322"/>
      <c r="G19" s="322"/>
      <c r="H19" s="322"/>
      <c r="I19" s="357"/>
      <c r="J19" s="357"/>
      <c r="K19" s="357"/>
      <c r="L19" s="377"/>
      <c r="M19" s="357"/>
      <c r="N19" s="357"/>
      <c r="O19" s="357"/>
      <c r="P19" s="357"/>
      <c r="Q19" s="37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</row>
    <row r="20" spans="1:30" ht="25.5">
      <c r="A20" s="306"/>
      <c r="B20" s="435" t="s">
        <v>296</v>
      </c>
      <c r="C20" s="320" t="s">
        <v>297</v>
      </c>
      <c r="D20" s="399"/>
      <c r="E20" s="169">
        <v>3500</v>
      </c>
      <c r="F20" s="919">
        <v>0</v>
      </c>
      <c r="G20" s="433">
        <f t="shared" ref="G20:G23" si="0">SUM(E20:F20)</f>
        <v>3500</v>
      </c>
      <c r="H20" s="433"/>
      <c r="I20" s="1750"/>
      <c r="J20" s="1750"/>
      <c r="K20" s="1750"/>
      <c r="L20" s="1770"/>
      <c r="M20" s="1750"/>
      <c r="N20" s="357"/>
      <c r="O20" s="357"/>
      <c r="P20" s="357"/>
      <c r="Q20" s="37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</row>
    <row r="21" spans="1:30">
      <c r="A21" s="306"/>
      <c r="B21" s="435" t="s">
        <v>298</v>
      </c>
      <c r="C21" s="717" t="s">
        <v>299</v>
      </c>
      <c r="D21" s="399"/>
      <c r="E21" s="169">
        <v>20000</v>
      </c>
      <c r="F21" s="399">
        <v>0</v>
      </c>
      <c r="G21" s="433">
        <f t="shared" si="0"/>
        <v>20000</v>
      </c>
      <c r="H21" s="433"/>
      <c r="I21" s="1750"/>
      <c r="J21" s="1750"/>
      <c r="K21" s="1750"/>
      <c r="L21" s="1770"/>
      <c r="M21" s="1750"/>
      <c r="N21" s="357"/>
      <c r="O21" s="357"/>
      <c r="P21" s="357"/>
      <c r="Q21" s="377"/>
      <c r="R21" s="723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</row>
    <row r="22" spans="1:30">
      <c r="A22" s="306"/>
      <c r="B22" s="435" t="s">
        <v>300</v>
      </c>
      <c r="C22" s="717" t="s">
        <v>301</v>
      </c>
      <c r="D22" s="399"/>
      <c r="E22" s="169">
        <v>1800</v>
      </c>
      <c r="F22" s="399">
        <v>0</v>
      </c>
      <c r="G22" s="433">
        <f t="shared" si="0"/>
        <v>1800</v>
      </c>
      <c r="H22" s="433"/>
      <c r="I22" s="1750"/>
      <c r="J22" s="1750"/>
      <c r="K22" s="1750"/>
      <c r="L22" s="1770"/>
      <c r="M22" s="1779"/>
      <c r="N22" s="1750"/>
      <c r="O22" s="1750"/>
      <c r="P22" s="1750"/>
      <c r="Q22" s="1770"/>
      <c r="R22" s="1779"/>
      <c r="S22" s="1750"/>
      <c r="T22" s="1750"/>
      <c r="U22" s="1750"/>
      <c r="V22" s="1750"/>
      <c r="W22" s="1750"/>
      <c r="X22" s="1750"/>
      <c r="Y22" s="1750"/>
      <c r="Z22" s="1750"/>
      <c r="AA22" s="1750"/>
      <c r="AB22" s="1750"/>
      <c r="AC22" s="357"/>
      <c r="AD22" s="357"/>
    </row>
    <row r="23" spans="1:30">
      <c r="A23" s="306"/>
      <c r="B23" s="435" t="s">
        <v>302</v>
      </c>
      <c r="C23" s="717" t="s">
        <v>303</v>
      </c>
      <c r="D23" s="399"/>
      <c r="E23" s="169">
        <v>1000</v>
      </c>
      <c r="F23" s="399">
        <v>0</v>
      </c>
      <c r="G23" s="433">
        <f t="shared" si="0"/>
        <v>1000</v>
      </c>
      <c r="H23" s="433"/>
      <c r="I23" s="1750"/>
      <c r="J23" s="1750"/>
      <c r="K23" s="1750"/>
      <c r="L23" s="1770"/>
      <c r="M23" s="1779"/>
      <c r="N23" s="1750"/>
      <c r="O23" s="1750"/>
      <c r="P23" s="1750"/>
      <c r="Q23" s="1770"/>
      <c r="R23" s="1780"/>
      <c r="S23" s="1750"/>
      <c r="T23" s="1750"/>
      <c r="U23" s="1750"/>
      <c r="V23" s="1750"/>
      <c r="W23" s="1750"/>
      <c r="X23" s="1750"/>
      <c r="Y23" s="1750"/>
      <c r="Z23" s="1750"/>
      <c r="AA23" s="1750"/>
      <c r="AB23" s="1750"/>
      <c r="AC23" s="357"/>
      <c r="AD23" s="357"/>
    </row>
    <row r="24" spans="1:30">
      <c r="A24" s="662" t="s">
        <v>107</v>
      </c>
      <c r="B24" s="719">
        <v>19</v>
      </c>
      <c r="C24" s="482" t="s">
        <v>295</v>
      </c>
      <c r="D24" s="399"/>
      <c r="E24" s="434">
        <f>SUM(E20:E23)</f>
        <v>26300</v>
      </c>
      <c r="F24" s="401">
        <f>SUM(F20:F23)</f>
        <v>0</v>
      </c>
      <c r="G24" s="434">
        <f>SUM(G20:G23)</f>
        <v>26300</v>
      </c>
      <c r="H24" s="985" t="s">
        <v>444</v>
      </c>
      <c r="I24" s="357"/>
      <c r="J24" s="357"/>
      <c r="K24" s="357"/>
      <c r="L24" s="377"/>
      <c r="M24" s="357"/>
      <c r="N24" s="357"/>
      <c r="O24" s="357"/>
      <c r="P24" s="357"/>
      <c r="Q24" s="37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</row>
    <row r="25" spans="1:30">
      <c r="A25" s="662" t="s">
        <v>107</v>
      </c>
      <c r="B25" s="727">
        <v>7.8</v>
      </c>
      <c r="C25" s="480" t="s">
        <v>48</v>
      </c>
      <c r="D25" s="399"/>
      <c r="E25" s="434">
        <f>E24</f>
        <v>26300</v>
      </c>
      <c r="F25" s="920">
        <f t="shared" ref="F25:G25" si="1">F24</f>
        <v>0</v>
      </c>
      <c r="G25" s="434">
        <f t="shared" si="1"/>
        <v>26300</v>
      </c>
      <c r="H25" s="169"/>
      <c r="I25" s="357"/>
      <c r="J25" s="357"/>
      <c r="K25" s="357"/>
      <c r="L25" s="377"/>
      <c r="M25" s="357"/>
      <c r="N25" s="357"/>
      <c r="O25" s="357"/>
      <c r="P25" s="357"/>
      <c r="Q25" s="37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</row>
    <row r="26" spans="1:30" ht="25.5">
      <c r="A26" s="662" t="s">
        <v>107</v>
      </c>
      <c r="B26" s="726">
        <v>7</v>
      </c>
      <c r="C26" s="482" t="s">
        <v>294</v>
      </c>
      <c r="D26" s="399"/>
      <c r="E26" s="429">
        <f t="shared" ref="E26:E28" si="2">E25</f>
        <v>26300</v>
      </c>
      <c r="F26" s="999">
        <f t="shared" ref="F26:G26" si="3">F25</f>
        <v>0</v>
      </c>
      <c r="G26" s="429">
        <f t="shared" si="3"/>
        <v>26300</v>
      </c>
      <c r="H26" s="169"/>
      <c r="I26" s="357"/>
      <c r="J26" s="357"/>
      <c r="K26" s="357"/>
      <c r="L26" s="377"/>
      <c r="M26" s="357"/>
      <c r="N26" s="357"/>
      <c r="O26" s="357"/>
      <c r="P26" s="357"/>
      <c r="Q26" s="37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</row>
    <row r="27" spans="1:30">
      <c r="A27" s="662" t="s">
        <v>107</v>
      </c>
      <c r="B27" s="725">
        <v>2852</v>
      </c>
      <c r="C27" s="480" t="s">
        <v>290</v>
      </c>
      <c r="D27" s="611"/>
      <c r="E27" s="721">
        <f t="shared" si="2"/>
        <v>26300</v>
      </c>
      <c r="F27" s="1278">
        <f t="shared" ref="F27:G27" si="4">F26</f>
        <v>0</v>
      </c>
      <c r="G27" s="721">
        <f t="shared" si="4"/>
        <v>26300</v>
      </c>
      <c r="H27" s="433"/>
      <c r="I27" s="357"/>
      <c r="J27" s="357"/>
      <c r="K27" s="357"/>
      <c r="L27" s="377"/>
      <c r="M27" s="357"/>
      <c r="N27" s="357"/>
      <c r="O27" s="357"/>
      <c r="P27" s="357"/>
      <c r="Q27" s="37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</row>
    <row r="28" spans="1:30">
      <c r="A28" s="353" t="s">
        <v>107</v>
      </c>
      <c r="B28" s="626"/>
      <c r="C28" s="626" t="s">
        <v>111</v>
      </c>
      <c r="D28" s="432"/>
      <c r="E28" s="431">
        <f t="shared" si="2"/>
        <v>26300</v>
      </c>
      <c r="F28" s="966">
        <f t="shared" ref="F28:G28" si="5">F27</f>
        <v>0</v>
      </c>
      <c r="G28" s="431">
        <f t="shared" si="5"/>
        <v>26300</v>
      </c>
      <c r="H28" s="433"/>
      <c r="I28" s="357"/>
      <c r="J28" s="357"/>
      <c r="K28" s="357"/>
      <c r="L28" s="377"/>
      <c r="M28" s="357"/>
      <c r="N28" s="357"/>
      <c r="O28" s="357"/>
      <c r="P28" s="357"/>
      <c r="Q28" s="37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</row>
    <row r="29" spans="1:30">
      <c r="A29" s="628" t="s">
        <v>107</v>
      </c>
      <c r="B29" s="633"/>
      <c r="C29" s="724" t="s">
        <v>108</v>
      </c>
      <c r="D29" s="432"/>
      <c r="E29" s="431">
        <f>E28</f>
        <v>26300</v>
      </c>
      <c r="F29" s="966">
        <f t="shared" ref="F29:G29" si="6">F28</f>
        <v>0</v>
      </c>
      <c r="G29" s="431">
        <f t="shared" si="6"/>
        <v>26300</v>
      </c>
      <c r="H29" s="433"/>
      <c r="I29" s="357"/>
      <c r="J29" s="357"/>
      <c r="K29" s="357"/>
      <c r="L29" s="377"/>
      <c r="M29" s="357"/>
      <c r="N29" s="357"/>
      <c r="O29" s="357"/>
      <c r="P29" s="357"/>
      <c r="Q29" s="37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</row>
    <row r="30" spans="1:30" s="1327" customFormat="1" ht="16.5" customHeight="1">
      <c r="A30" s="1633" t="s">
        <v>448</v>
      </c>
      <c r="B30" s="1633"/>
      <c r="C30" s="1633"/>
      <c r="D30" s="1633"/>
      <c r="E30" s="1633"/>
      <c r="F30" s="1633"/>
      <c r="I30" s="1781"/>
      <c r="J30" s="1782"/>
      <c r="K30" s="1781"/>
      <c r="L30" s="1781"/>
      <c r="M30" s="1781"/>
      <c r="N30" s="1781"/>
      <c r="O30" s="1781"/>
      <c r="P30" s="1781"/>
      <c r="Q30" s="1781"/>
      <c r="R30" s="1781"/>
      <c r="S30" s="1781"/>
      <c r="T30" s="1781"/>
      <c r="U30" s="1781"/>
      <c r="V30" s="1781"/>
      <c r="W30" s="1781"/>
      <c r="X30" s="1781"/>
      <c r="Y30" s="1781"/>
      <c r="Z30" s="1781"/>
      <c r="AA30" s="1781"/>
      <c r="AB30" s="1781"/>
      <c r="AC30" s="1781"/>
      <c r="AD30" s="1781"/>
    </row>
    <row r="31" spans="1:30" s="1327" customFormat="1" ht="42.6" customHeight="1">
      <c r="A31" s="325" t="s">
        <v>444</v>
      </c>
      <c r="B31" s="1634" t="s">
        <v>656</v>
      </c>
      <c r="C31" s="1634"/>
      <c r="D31" s="1634"/>
      <c r="E31" s="1634"/>
      <c r="F31" s="1634"/>
      <c r="G31" s="1634"/>
      <c r="H31" s="1328"/>
      <c r="I31" s="1781"/>
      <c r="J31" s="1782"/>
      <c r="K31" s="1781"/>
      <c r="L31" s="1781"/>
      <c r="M31" s="1781"/>
      <c r="N31" s="1781"/>
      <c r="O31" s="1781"/>
      <c r="P31" s="1781"/>
      <c r="Q31" s="1781"/>
      <c r="R31" s="1781"/>
      <c r="S31" s="1781"/>
      <c r="T31" s="1781"/>
      <c r="U31" s="1781"/>
      <c r="V31" s="1781"/>
      <c r="W31" s="1781"/>
      <c r="X31" s="1781"/>
      <c r="Y31" s="1781"/>
      <c r="Z31" s="1781"/>
      <c r="AA31" s="1781"/>
      <c r="AB31" s="1781"/>
      <c r="AC31" s="1781"/>
      <c r="AD31" s="1781"/>
    </row>
    <row r="32" spans="1:30">
      <c r="I32" s="357"/>
      <c r="J32" s="308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</row>
    <row r="33" spans="3:30">
      <c r="C33" s="357"/>
      <c r="D33" s="1731"/>
      <c r="E33" s="918"/>
      <c r="F33" s="1731"/>
      <c r="G33" s="918"/>
      <c r="H33" s="918"/>
      <c r="I33" s="357"/>
      <c r="J33" s="308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</row>
    <row r="34" spans="3:30">
      <c r="C34" s="357"/>
      <c r="D34" s="377"/>
      <c r="E34" s="377"/>
      <c r="F34" s="357"/>
      <c r="G34" s="357"/>
      <c r="H34" s="357"/>
      <c r="I34" s="357"/>
      <c r="J34" s="308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</row>
    <row r="35" spans="3:30">
      <c r="I35" s="357"/>
      <c r="J35" s="308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/>
    </row>
    <row r="36" spans="3:30">
      <c r="I36" s="357"/>
      <c r="J36" s="308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</row>
  </sheetData>
  <autoFilter ref="A14:AC14">
    <filterColumn colId="1" showButton="0"/>
    <filterColumn colId="2" showButton="0"/>
    <filterColumn colId="7"/>
  </autoFilter>
  <mergeCells count="14">
    <mergeCell ref="A30:F30"/>
    <mergeCell ref="B31:G31"/>
    <mergeCell ref="B14:D14"/>
    <mergeCell ref="A1:G1"/>
    <mergeCell ref="A2:G2"/>
    <mergeCell ref="A4:G4"/>
    <mergeCell ref="B5:G5"/>
    <mergeCell ref="B13:G13"/>
    <mergeCell ref="I12:R12"/>
    <mergeCell ref="S12:AB12"/>
    <mergeCell ref="I13:M13"/>
    <mergeCell ref="N13:R13"/>
    <mergeCell ref="S13:W13"/>
    <mergeCell ref="X13:AB13"/>
  </mergeCells>
  <pageMargins left="0.74803149606299213" right="0.74803149606299213" top="0.74803149606299213" bottom="4.1338582677165361" header="0.35433070866141736" footer="3.6614173228346458"/>
  <pageSetup paperSize="9" firstPageNumber="18" orientation="portrait" useFirstPageNumber="1" r:id="rId1"/>
  <headerFooter alignWithMargins="0">
    <oddFooter>&amp;C&amp;"Times New Roman,Regular"&amp;11&amp;P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syncVertical="1" syncRef="A22" transitionEvaluation="1" codeName="Sheet18" enableFormatConditionsCalculation="0">
    <pageSetUpPr autoPageBreaks="0"/>
  </sheetPr>
  <dimension ref="A1:AG58"/>
  <sheetViews>
    <sheetView view="pageBreakPreview" topLeftCell="A22" zoomScaleNormal="175" zoomScaleSheetLayoutView="100" workbookViewId="0">
      <selection activeCell="C34" sqref="C34:H35"/>
    </sheetView>
  </sheetViews>
  <sheetFormatPr defaultColWidth="11" defaultRowHeight="12.75"/>
  <cols>
    <col min="1" max="1" width="5.28515625" style="114" customWidth="1"/>
    <col min="2" max="2" width="8.85546875" style="115" customWidth="1"/>
    <col min="3" max="3" width="33.28515625" style="108" customWidth="1"/>
    <col min="4" max="4" width="7.42578125" style="113" customWidth="1"/>
    <col min="5" max="5" width="9.42578125" style="113" customWidth="1"/>
    <col min="6" max="6" width="10.5703125" style="108" customWidth="1"/>
    <col min="7" max="7" width="9" style="108" customWidth="1"/>
    <col min="8" max="8" width="3.28515625" style="108" customWidth="1"/>
    <col min="9" max="9" width="6" style="108" customWidth="1"/>
    <col min="10" max="10" width="7.85546875" style="108" customWidth="1"/>
    <col min="11" max="16384" width="11" style="108"/>
  </cols>
  <sheetData>
    <row r="1" spans="1:33">
      <c r="A1" s="1636" t="s">
        <v>154</v>
      </c>
      <c r="B1" s="1636"/>
      <c r="C1" s="1636"/>
      <c r="D1" s="1636"/>
      <c r="E1" s="1636"/>
      <c r="F1" s="1636"/>
      <c r="G1" s="1636"/>
      <c r="H1" s="1207"/>
      <c r="I1" s="72"/>
    </row>
    <row r="2" spans="1:33">
      <c r="A2" s="1636" t="s">
        <v>51</v>
      </c>
      <c r="B2" s="1636"/>
      <c r="C2" s="1636"/>
      <c r="D2" s="1636"/>
      <c r="E2" s="1636"/>
      <c r="F2" s="1636"/>
      <c r="G2" s="1636"/>
      <c r="H2" s="1207"/>
      <c r="I2" s="1783"/>
      <c r="J2" s="1784"/>
      <c r="K2" s="1784"/>
      <c r="L2" s="1784"/>
      <c r="M2" s="1784"/>
      <c r="N2" s="1784"/>
      <c r="O2" s="1784"/>
      <c r="P2" s="1784"/>
      <c r="Q2" s="1784"/>
      <c r="R2" s="1784"/>
      <c r="S2" s="1784"/>
      <c r="T2" s="1784"/>
      <c r="U2" s="1784"/>
      <c r="V2" s="1784"/>
      <c r="W2" s="1784"/>
      <c r="X2" s="1784"/>
      <c r="Y2" s="1784"/>
      <c r="Z2" s="1784"/>
      <c r="AA2" s="1784"/>
      <c r="AB2" s="1784"/>
      <c r="AC2" s="1784"/>
      <c r="AD2" s="1784"/>
    </row>
    <row r="3" spans="1:33">
      <c r="A3" s="109"/>
      <c r="B3" s="110"/>
      <c r="C3" s="72"/>
      <c r="D3" s="111"/>
      <c r="E3" s="111"/>
      <c r="F3" s="72"/>
      <c r="G3" s="72"/>
      <c r="H3" s="1207"/>
      <c r="I3" s="1783"/>
      <c r="J3" s="1784"/>
      <c r="K3" s="1784"/>
      <c r="L3" s="1784"/>
      <c r="M3" s="1784"/>
      <c r="N3" s="1784"/>
      <c r="O3" s="1784"/>
      <c r="P3" s="1784"/>
      <c r="Q3" s="1784"/>
      <c r="R3" s="1784"/>
      <c r="S3" s="1784"/>
      <c r="T3" s="1784"/>
      <c r="U3" s="1784"/>
      <c r="V3" s="1784"/>
      <c r="W3" s="1784"/>
      <c r="X3" s="1784"/>
      <c r="Y3" s="1784"/>
      <c r="Z3" s="1784"/>
      <c r="AA3" s="1784"/>
      <c r="AB3" s="1784"/>
      <c r="AC3" s="1784"/>
      <c r="AD3" s="1784"/>
    </row>
    <row r="4" spans="1:33">
      <c r="A4" s="1589" t="s">
        <v>421</v>
      </c>
      <c r="B4" s="1589"/>
      <c r="C4" s="1589"/>
      <c r="D4" s="1589"/>
      <c r="E4" s="1589"/>
      <c r="F4" s="1589"/>
      <c r="G4" s="1589"/>
      <c r="H4" s="1205"/>
      <c r="I4" s="331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4"/>
      <c r="Z4" s="1784"/>
      <c r="AA4" s="1784"/>
      <c r="AB4" s="1784"/>
      <c r="AC4" s="1784"/>
      <c r="AD4" s="1784"/>
    </row>
    <row r="5" spans="1:33" ht="13.5">
      <c r="A5" s="125"/>
      <c r="B5" s="1590"/>
      <c r="C5" s="1590"/>
      <c r="D5" s="1590"/>
      <c r="E5" s="1590"/>
      <c r="F5" s="1590"/>
      <c r="G5" s="1590"/>
      <c r="H5" s="1206"/>
      <c r="I5" s="1545"/>
      <c r="J5" s="1784"/>
      <c r="K5" s="1784"/>
      <c r="L5" s="1784"/>
      <c r="M5" s="1784"/>
      <c r="N5" s="1784"/>
      <c r="O5" s="1784"/>
      <c r="P5" s="1784"/>
      <c r="Q5" s="1784"/>
      <c r="R5" s="1784"/>
      <c r="S5" s="1784"/>
      <c r="T5" s="1784"/>
      <c r="U5" s="1784"/>
      <c r="V5" s="1784"/>
      <c r="W5" s="1784"/>
      <c r="X5" s="1784"/>
      <c r="Y5" s="1784"/>
      <c r="Z5" s="1784"/>
      <c r="AA5" s="1784"/>
      <c r="AB5" s="1784"/>
      <c r="AC5" s="1784"/>
      <c r="AD5" s="1784"/>
    </row>
    <row r="6" spans="1:33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1784"/>
      <c r="K6" s="1784"/>
      <c r="L6" s="1784"/>
      <c r="M6" s="1784"/>
      <c r="N6" s="1784"/>
      <c r="O6" s="1784"/>
      <c r="P6" s="1784"/>
      <c r="Q6" s="1784"/>
      <c r="R6" s="1784"/>
      <c r="S6" s="1784"/>
      <c r="T6" s="1784"/>
      <c r="U6" s="1784"/>
      <c r="V6" s="1784"/>
      <c r="W6" s="1784"/>
      <c r="X6" s="1784"/>
      <c r="Y6" s="1784"/>
      <c r="Z6" s="1784"/>
      <c r="AA6" s="1784"/>
      <c r="AB6" s="1784"/>
      <c r="AC6" s="1784"/>
      <c r="AD6" s="1784"/>
    </row>
    <row r="7" spans="1:33">
      <c r="A7" s="125"/>
      <c r="B7" s="138" t="s">
        <v>32</v>
      </c>
      <c r="C7" s="104" t="s">
        <v>33</v>
      </c>
      <c r="D7" s="139" t="s">
        <v>108</v>
      </c>
      <c r="E7" s="106">
        <v>1487631</v>
      </c>
      <c r="F7" s="106">
        <v>57000</v>
      </c>
      <c r="G7" s="106">
        <f>SUM(E7:F7)</f>
        <v>1544631</v>
      </c>
      <c r="H7" s="106"/>
      <c r="I7" s="106"/>
      <c r="J7" s="1784"/>
      <c r="K7" s="1784"/>
      <c r="L7" s="1784"/>
      <c r="M7" s="1784"/>
      <c r="N7" s="1784"/>
      <c r="O7" s="1784"/>
      <c r="P7" s="1784"/>
      <c r="Q7" s="1784"/>
      <c r="R7" s="1784"/>
      <c r="S7" s="1784"/>
      <c r="T7" s="1784"/>
      <c r="U7" s="1784"/>
      <c r="V7" s="1784"/>
      <c r="W7" s="1784"/>
      <c r="X7" s="1784"/>
      <c r="Y7" s="1784"/>
      <c r="Z7" s="1784"/>
      <c r="AA7" s="1784"/>
      <c r="AB7" s="1784"/>
      <c r="AC7" s="1784"/>
      <c r="AD7" s="1784"/>
    </row>
    <row r="8" spans="1:33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107"/>
      <c r="J8" s="1784"/>
      <c r="K8" s="1784"/>
      <c r="L8" s="1784"/>
      <c r="M8" s="1784"/>
      <c r="N8" s="1784"/>
      <c r="O8" s="1784"/>
      <c r="P8" s="1784"/>
      <c r="Q8" s="1784"/>
      <c r="R8" s="1784"/>
      <c r="S8" s="1784"/>
      <c r="T8" s="1784"/>
      <c r="U8" s="1784"/>
      <c r="V8" s="1784"/>
      <c r="W8" s="1784"/>
      <c r="X8" s="1784"/>
      <c r="Y8" s="1784"/>
      <c r="Z8" s="1784"/>
      <c r="AA8" s="1784"/>
      <c r="AB8" s="1784"/>
      <c r="AC8" s="1784"/>
      <c r="AD8" s="1784"/>
    </row>
    <row r="9" spans="1:33">
      <c r="A9" s="125"/>
      <c r="B9" s="138"/>
      <c r="C9" s="141" t="s">
        <v>192</v>
      </c>
      <c r="D9" s="142" t="s">
        <v>108</v>
      </c>
      <c r="E9" s="144">
        <f>G28</f>
        <v>120</v>
      </c>
      <c r="F9" s="154">
        <v>0</v>
      </c>
      <c r="G9" s="144">
        <f>SUM(E9:F9)</f>
        <v>120</v>
      </c>
      <c r="H9" s="144"/>
      <c r="I9" s="107"/>
      <c r="J9" s="1784"/>
      <c r="K9" s="1784"/>
      <c r="L9" s="1784"/>
      <c r="M9" s="1784"/>
      <c r="N9" s="1784"/>
      <c r="O9" s="1784"/>
      <c r="P9" s="1784"/>
      <c r="Q9" s="1784"/>
      <c r="R9" s="1784"/>
      <c r="S9" s="1784"/>
      <c r="T9" s="1784"/>
      <c r="U9" s="1784"/>
      <c r="V9" s="1784"/>
      <c r="W9" s="1784"/>
      <c r="X9" s="1784"/>
      <c r="Y9" s="1784"/>
      <c r="Z9" s="1784"/>
      <c r="AA9" s="1784"/>
      <c r="AB9" s="1784"/>
      <c r="AC9" s="1784"/>
      <c r="AD9" s="1784"/>
    </row>
    <row r="10" spans="1:33">
      <c r="A10" s="125"/>
      <c r="B10" s="145" t="s">
        <v>107</v>
      </c>
      <c r="C10" s="104" t="s">
        <v>54</v>
      </c>
      <c r="D10" s="146" t="s">
        <v>108</v>
      </c>
      <c r="E10" s="147">
        <f>SUM(E7:E9)</f>
        <v>1487751</v>
      </c>
      <c r="F10" s="147">
        <f>SUM(F7:F9)</f>
        <v>57000</v>
      </c>
      <c r="G10" s="147">
        <f>SUM(E10:F10)</f>
        <v>1544751</v>
      </c>
      <c r="H10" s="106"/>
      <c r="I10" s="106"/>
      <c r="J10" s="1784"/>
      <c r="K10" s="1784"/>
      <c r="L10" s="1784"/>
      <c r="M10" s="1784"/>
      <c r="N10" s="1784"/>
      <c r="O10" s="1784"/>
      <c r="P10" s="1784"/>
      <c r="Q10" s="1784"/>
      <c r="R10" s="1784"/>
      <c r="S10" s="1784"/>
      <c r="T10" s="1784"/>
      <c r="U10" s="1784"/>
      <c r="V10" s="1784"/>
      <c r="W10" s="1784"/>
      <c r="X10" s="1784"/>
      <c r="Y10" s="1784"/>
      <c r="Z10" s="1784"/>
      <c r="AA10" s="1784"/>
      <c r="AB10" s="1784"/>
      <c r="AC10" s="1784"/>
      <c r="AD10" s="1784"/>
    </row>
    <row r="11" spans="1:33">
      <c r="A11" s="125"/>
      <c r="B11" s="138"/>
      <c r="C11" s="104"/>
      <c r="D11" s="105"/>
      <c r="E11" s="105"/>
      <c r="F11" s="139"/>
      <c r="G11" s="105"/>
      <c r="H11" s="105"/>
      <c r="I11" s="105"/>
      <c r="J11" s="1784"/>
      <c r="K11" s="1784"/>
      <c r="L11" s="1784"/>
      <c r="M11" s="1784"/>
      <c r="N11" s="1784"/>
      <c r="O11" s="1784"/>
      <c r="P11" s="1784"/>
      <c r="Q11" s="1784"/>
      <c r="R11" s="1784"/>
      <c r="S11" s="1784"/>
      <c r="T11" s="1784"/>
      <c r="U11" s="1784"/>
      <c r="V11" s="1784"/>
      <c r="W11" s="1784"/>
      <c r="X11" s="1784"/>
      <c r="Y11" s="1784"/>
      <c r="Z11" s="1784"/>
      <c r="AA11" s="1784"/>
      <c r="AB11" s="1784"/>
      <c r="AC11" s="1784"/>
      <c r="AD11" s="1784"/>
    </row>
    <row r="12" spans="1:33">
      <c r="A12" s="125"/>
      <c r="B12" s="138" t="s">
        <v>55</v>
      </c>
      <c r="C12" s="104" t="s">
        <v>56</v>
      </c>
      <c r="D12" s="104"/>
      <c r="E12" s="104"/>
      <c r="F12" s="149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784"/>
      <c r="AD12" s="1784"/>
    </row>
    <row r="13" spans="1:33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784"/>
      <c r="AD13" s="1784"/>
    </row>
    <row r="14" spans="1:33" s="112" customFormat="1" ht="14.25" thickTop="1" thickBot="1">
      <c r="A14" s="151"/>
      <c r="B14" s="1602" t="s">
        <v>57</v>
      </c>
      <c r="C14" s="1602"/>
      <c r="D14" s="1602"/>
      <c r="E14" s="133" t="s">
        <v>109</v>
      </c>
      <c r="F14" s="133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785"/>
      <c r="AD14" s="1785"/>
    </row>
    <row r="15" spans="1:33" ht="7.5" customHeight="1" thickTop="1">
      <c r="A15" s="131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6"/>
      <c r="N15" s="4"/>
      <c r="O15" s="4"/>
      <c r="P15" s="4"/>
      <c r="Q15" s="657"/>
      <c r="R15" s="749"/>
      <c r="S15" s="657"/>
      <c r="T15" s="657"/>
      <c r="U15" s="657"/>
      <c r="V15" s="657"/>
      <c r="W15" s="657"/>
      <c r="X15" s="657"/>
      <c r="Y15" s="657"/>
      <c r="Z15" s="657"/>
      <c r="AA15" s="657"/>
      <c r="AB15" s="657"/>
      <c r="AC15" s="657"/>
      <c r="AD15" s="657"/>
      <c r="AE15" s="1"/>
      <c r="AF15" s="1"/>
      <c r="AG15" s="1"/>
    </row>
    <row r="16" spans="1:33">
      <c r="A16" s="320"/>
      <c r="B16" s="307"/>
      <c r="C16" s="315" t="s">
        <v>111</v>
      </c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448"/>
      <c r="O16" s="448"/>
      <c r="P16" s="448"/>
      <c r="Q16" s="357"/>
      <c r="R16" s="483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04"/>
      <c r="AF16" s="304"/>
      <c r="AG16" s="304"/>
    </row>
    <row r="17" spans="1:33" ht="15" customHeight="1">
      <c r="A17" s="320" t="s">
        <v>112</v>
      </c>
      <c r="B17" s="314">
        <v>2702</v>
      </c>
      <c r="C17" s="315" t="s">
        <v>69</v>
      </c>
      <c r="D17" s="322"/>
      <c r="E17" s="322"/>
      <c r="F17" s="322"/>
      <c r="G17" s="322"/>
      <c r="H17" s="322"/>
      <c r="I17" s="377"/>
      <c r="J17" s="377"/>
      <c r="K17" s="377"/>
      <c r="L17" s="377"/>
      <c r="M17" s="377"/>
      <c r="N17" s="448"/>
      <c r="O17" s="448"/>
      <c r="P17" s="448"/>
      <c r="Q17" s="357"/>
      <c r="R17" s="483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04"/>
      <c r="AF17" s="304"/>
      <c r="AG17" s="304"/>
    </row>
    <row r="18" spans="1:33">
      <c r="A18" s="320"/>
      <c r="B18" s="307">
        <v>80</v>
      </c>
      <c r="C18" s="717" t="s">
        <v>93</v>
      </c>
      <c r="D18" s="319"/>
      <c r="E18" s="319"/>
      <c r="F18" s="319"/>
      <c r="G18" s="319"/>
      <c r="H18" s="319"/>
      <c r="I18" s="448"/>
      <c r="J18" s="448"/>
      <c r="K18" s="448"/>
      <c r="L18" s="357"/>
      <c r="M18" s="483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1784"/>
      <c r="AD18" s="1784"/>
    </row>
    <row r="19" spans="1:33">
      <c r="A19" s="320"/>
      <c r="B19" s="375">
        <v>80.8</v>
      </c>
      <c r="C19" s="315" t="s">
        <v>48</v>
      </c>
      <c r="D19" s="319"/>
      <c r="E19" s="319"/>
      <c r="F19" s="319"/>
      <c r="G19" s="319"/>
      <c r="H19" s="319"/>
      <c r="I19" s="448"/>
      <c r="J19" s="448"/>
      <c r="K19" s="448"/>
      <c r="L19" s="357"/>
      <c r="M19" s="483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1784"/>
      <c r="AD19" s="1784"/>
    </row>
    <row r="20" spans="1:33" ht="40.5" customHeight="1">
      <c r="A20" s="320"/>
      <c r="B20" s="614">
        <v>60</v>
      </c>
      <c r="C20" s="1300" t="s">
        <v>640</v>
      </c>
      <c r="D20" s="319"/>
      <c r="E20" s="319"/>
      <c r="F20" s="319"/>
      <c r="G20" s="319"/>
      <c r="H20" s="319"/>
      <c r="I20" s="448"/>
      <c r="J20" s="448"/>
      <c r="K20" s="448"/>
      <c r="L20" s="357"/>
      <c r="M20" s="483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1784"/>
      <c r="AD20" s="1784"/>
    </row>
    <row r="21" spans="1:33" ht="25.5">
      <c r="A21" s="320"/>
      <c r="B21" s="614">
        <v>64</v>
      </c>
      <c r="C21" s="717" t="s">
        <v>207</v>
      </c>
      <c r="D21" s="311"/>
      <c r="E21" s="613"/>
      <c r="F21" s="613"/>
      <c r="G21" s="613"/>
      <c r="H21" s="613"/>
      <c r="I21" s="448"/>
      <c r="J21" s="448"/>
      <c r="K21" s="448"/>
      <c r="L21" s="357"/>
      <c r="M21" s="483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1784"/>
      <c r="AD21" s="1784"/>
    </row>
    <row r="22" spans="1:33" ht="14.25" customHeight="1">
      <c r="A22" s="320"/>
      <c r="B22" s="307" t="s">
        <v>200</v>
      </c>
      <c r="C22" s="717" t="s">
        <v>190</v>
      </c>
      <c r="D22" s="399"/>
      <c r="E22" s="512">
        <v>120</v>
      </c>
      <c r="F22" s="513" t="s">
        <v>185</v>
      </c>
      <c r="G22" s="512">
        <f>SUM(E22:F22)</f>
        <v>120</v>
      </c>
      <c r="H22" s="512" t="s">
        <v>444</v>
      </c>
      <c r="I22" s="1500"/>
      <c r="J22" s="1500"/>
      <c r="K22" s="1500"/>
      <c r="L22" s="1750"/>
      <c r="M22" s="1780"/>
      <c r="N22" s="1750"/>
      <c r="O22" s="1750"/>
      <c r="P22" s="1750"/>
      <c r="Q22" s="1750"/>
      <c r="R22" s="1750"/>
      <c r="S22" s="1750"/>
      <c r="T22" s="1750"/>
      <c r="U22" s="1750"/>
      <c r="V22" s="1750"/>
      <c r="W22" s="1750"/>
      <c r="X22" s="1750"/>
      <c r="Y22" s="1750"/>
      <c r="Z22" s="1750"/>
      <c r="AA22" s="1750"/>
      <c r="AB22" s="1750"/>
      <c r="AC22" s="1784"/>
      <c r="AD22" s="1784"/>
    </row>
    <row r="23" spans="1:33" ht="25.5">
      <c r="A23" s="320" t="s">
        <v>107</v>
      </c>
      <c r="B23" s="614">
        <v>64</v>
      </c>
      <c r="C23" s="717" t="s">
        <v>207</v>
      </c>
      <c r="D23" s="399"/>
      <c r="E23" s="434">
        <f>SUM(E21:E22)</f>
        <v>120</v>
      </c>
      <c r="F23" s="401">
        <f>SUM(F21:F22)</f>
        <v>0</v>
      </c>
      <c r="G23" s="434">
        <f>SUM(G21:G22)</f>
        <v>120</v>
      </c>
      <c r="H23" s="169"/>
      <c r="I23" s="448"/>
      <c r="J23" s="448"/>
      <c r="K23" s="448"/>
      <c r="L23" s="357"/>
      <c r="M23" s="483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1784"/>
      <c r="AD23" s="1784"/>
    </row>
    <row r="24" spans="1:33" ht="41.25" customHeight="1">
      <c r="A24" s="320"/>
      <c r="B24" s="614">
        <v>60</v>
      </c>
      <c r="C24" s="1300" t="s">
        <v>640</v>
      </c>
      <c r="D24" s="399"/>
      <c r="E24" s="429">
        <f>E23</f>
        <v>120</v>
      </c>
      <c r="F24" s="999">
        <f t="shared" ref="F24:G24" si="0">F23</f>
        <v>0</v>
      </c>
      <c r="G24" s="429">
        <f t="shared" si="0"/>
        <v>120</v>
      </c>
      <c r="H24" s="169"/>
      <c r="I24" s="448"/>
      <c r="J24" s="448"/>
      <c r="K24" s="448"/>
      <c r="L24" s="357"/>
      <c r="M24" s="483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1784"/>
      <c r="AD24" s="1784"/>
    </row>
    <row r="25" spans="1:33">
      <c r="A25" s="320" t="s">
        <v>107</v>
      </c>
      <c r="B25" s="375">
        <v>80.8</v>
      </c>
      <c r="C25" s="315" t="s">
        <v>48</v>
      </c>
      <c r="D25" s="399"/>
      <c r="E25" s="429">
        <f>E23</f>
        <v>120</v>
      </c>
      <c r="F25" s="999">
        <f>F23</f>
        <v>0</v>
      </c>
      <c r="G25" s="429">
        <f>G23</f>
        <v>120</v>
      </c>
      <c r="H25" s="169"/>
      <c r="I25" s="448"/>
      <c r="J25" s="448"/>
      <c r="K25" s="448"/>
      <c r="L25" s="357"/>
      <c r="M25" s="483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1784"/>
      <c r="AD25" s="1784"/>
    </row>
    <row r="26" spans="1:33">
      <c r="A26" s="320" t="s">
        <v>107</v>
      </c>
      <c r="B26" s="307">
        <v>80</v>
      </c>
      <c r="C26" s="717" t="s">
        <v>93</v>
      </c>
      <c r="D26" s="372"/>
      <c r="E26" s="169">
        <f>E25</f>
        <v>120</v>
      </c>
      <c r="F26" s="919">
        <f t="shared" ref="F26:G29" si="1">F25</f>
        <v>0</v>
      </c>
      <c r="G26" s="169">
        <f t="shared" si="1"/>
        <v>120</v>
      </c>
      <c r="H26" s="372"/>
      <c r="I26" s="448"/>
      <c r="J26" s="448"/>
      <c r="K26" s="448"/>
      <c r="L26" s="357"/>
      <c r="M26" s="483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1784"/>
      <c r="AD26" s="1784"/>
    </row>
    <row r="27" spans="1:33">
      <c r="A27" s="320" t="s">
        <v>107</v>
      </c>
      <c r="B27" s="314">
        <v>2702</v>
      </c>
      <c r="C27" s="315" t="s">
        <v>69</v>
      </c>
      <c r="D27" s="372"/>
      <c r="E27" s="434">
        <f>E26</f>
        <v>120</v>
      </c>
      <c r="F27" s="920">
        <f t="shared" si="1"/>
        <v>0</v>
      </c>
      <c r="G27" s="434">
        <f t="shared" si="1"/>
        <v>120</v>
      </c>
      <c r="H27" s="372"/>
      <c r="I27" s="448"/>
      <c r="J27" s="448"/>
      <c r="K27" s="448"/>
      <c r="L27" s="357"/>
      <c r="M27" s="483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1784"/>
      <c r="AD27" s="1784"/>
    </row>
    <row r="28" spans="1:33">
      <c r="A28" s="628" t="s">
        <v>107</v>
      </c>
      <c r="B28" s="381"/>
      <c r="C28" s="354" t="s">
        <v>111</v>
      </c>
      <c r="D28" s="382"/>
      <c r="E28" s="434">
        <f>E27</f>
        <v>120</v>
      </c>
      <c r="F28" s="920">
        <f t="shared" si="1"/>
        <v>0</v>
      </c>
      <c r="G28" s="434">
        <f t="shared" si="1"/>
        <v>120</v>
      </c>
      <c r="H28" s="372"/>
      <c r="I28" s="448"/>
      <c r="J28" s="448"/>
      <c r="K28" s="448"/>
      <c r="L28" s="357"/>
      <c r="M28" s="483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1784"/>
      <c r="AD28" s="1784"/>
    </row>
    <row r="29" spans="1:33">
      <c r="A29" s="628" t="s">
        <v>107</v>
      </c>
      <c r="B29" s="381"/>
      <c r="C29" s="354" t="s">
        <v>108</v>
      </c>
      <c r="D29" s="382"/>
      <c r="E29" s="434">
        <f>E28</f>
        <v>120</v>
      </c>
      <c r="F29" s="920">
        <f t="shared" si="1"/>
        <v>0</v>
      </c>
      <c r="G29" s="434">
        <f t="shared" si="1"/>
        <v>120</v>
      </c>
      <c r="H29" s="372"/>
      <c r="I29" s="448"/>
      <c r="J29" s="448"/>
      <c r="K29" s="448"/>
      <c r="L29" s="357"/>
      <c r="M29" s="483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1784"/>
      <c r="AD29" s="1784"/>
    </row>
    <row r="30" spans="1:33" ht="13.15" customHeight="1">
      <c r="A30" s="1616" t="s">
        <v>448</v>
      </c>
      <c r="B30" s="1616"/>
      <c r="C30" s="1616"/>
      <c r="I30" s="1784"/>
      <c r="J30" s="1784"/>
      <c r="K30" s="1784"/>
      <c r="L30" s="1784"/>
      <c r="M30" s="1784"/>
      <c r="N30" s="1784"/>
      <c r="O30" s="1784"/>
      <c r="P30" s="1784"/>
      <c r="Q30" s="1784"/>
      <c r="R30" s="1784"/>
      <c r="S30" s="1784"/>
      <c r="T30" s="1784"/>
      <c r="U30" s="1784"/>
      <c r="V30" s="1784"/>
      <c r="W30" s="1784"/>
      <c r="X30" s="1784"/>
      <c r="Y30" s="1784"/>
      <c r="Z30" s="1784"/>
      <c r="AA30" s="1784"/>
      <c r="AB30" s="1784"/>
      <c r="AC30" s="1784"/>
      <c r="AD30" s="1784"/>
    </row>
    <row r="31" spans="1:33" ht="15" customHeight="1">
      <c r="A31" s="1324" t="s">
        <v>444</v>
      </c>
      <c r="B31" s="1635" t="s">
        <v>641</v>
      </c>
      <c r="C31" s="1635"/>
      <c r="D31" s="1635"/>
      <c r="I31" s="1784"/>
      <c r="J31" s="1784"/>
      <c r="K31" s="1784"/>
      <c r="L31" s="1784"/>
      <c r="M31" s="1784"/>
      <c r="N31" s="1784"/>
      <c r="O31" s="1784"/>
      <c r="P31" s="1784"/>
      <c r="Q31" s="1784"/>
      <c r="R31" s="1784"/>
      <c r="S31" s="1784"/>
      <c r="T31" s="1784"/>
      <c r="U31" s="1784"/>
      <c r="V31" s="1784"/>
      <c r="W31" s="1784"/>
      <c r="X31" s="1784"/>
      <c r="Y31" s="1784"/>
      <c r="Z31" s="1784"/>
      <c r="AA31" s="1784"/>
      <c r="AB31" s="1784"/>
      <c r="AC31" s="1784"/>
      <c r="AD31" s="1784"/>
    </row>
    <row r="32" spans="1:33">
      <c r="I32" s="1784"/>
      <c r="J32" s="1784"/>
      <c r="K32" s="1784"/>
      <c r="L32" s="1784"/>
      <c r="M32" s="1784"/>
      <c r="N32" s="1784"/>
      <c r="O32" s="1784"/>
      <c r="P32" s="1784"/>
      <c r="Q32" s="1784"/>
      <c r="R32" s="1784"/>
      <c r="S32" s="1784"/>
      <c r="T32" s="1784"/>
      <c r="U32" s="1784"/>
      <c r="V32" s="1784"/>
      <c r="W32" s="1784"/>
      <c r="X32" s="1784"/>
      <c r="Y32" s="1784"/>
      <c r="Z32" s="1784"/>
      <c r="AA32" s="1784"/>
      <c r="AB32" s="1784"/>
      <c r="AC32" s="1784"/>
      <c r="AD32" s="1784"/>
    </row>
    <row r="33" spans="3:30">
      <c r="I33" s="1784"/>
      <c r="J33" s="1784"/>
      <c r="K33" s="1784"/>
      <c r="L33" s="1784"/>
      <c r="M33" s="1784"/>
      <c r="N33" s="1784"/>
      <c r="O33" s="1784"/>
      <c r="P33" s="1784"/>
      <c r="Q33" s="1784"/>
      <c r="R33" s="1784"/>
      <c r="S33" s="1784"/>
      <c r="T33" s="1784"/>
      <c r="U33" s="1784"/>
      <c r="V33" s="1784"/>
      <c r="W33" s="1784"/>
      <c r="X33" s="1784"/>
      <c r="Y33" s="1784"/>
      <c r="Z33" s="1784"/>
      <c r="AA33" s="1784"/>
      <c r="AB33" s="1784"/>
      <c r="AC33" s="1784"/>
      <c r="AD33" s="1784"/>
    </row>
    <row r="34" spans="3:30">
      <c r="C34" s="1784"/>
      <c r="D34" s="1731"/>
      <c r="E34" s="918"/>
      <c r="F34" s="1731"/>
      <c r="G34" s="918"/>
      <c r="H34" s="1784"/>
      <c r="I34" s="1784"/>
      <c r="J34" s="1784"/>
      <c r="K34" s="1784"/>
      <c r="L34" s="1784"/>
      <c r="M34" s="1784"/>
      <c r="N34" s="1784"/>
      <c r="O34" s="1784"/>
      <c r="P34" s="1784"/>
      <c r="Q34" s="1784"/>
      <c r="R34" s="1784"/>
      <c r="S34" s="1784"/>
      <c r="T34" s="1784"/>
      <c r="U34" s="1784"/>
      <c r="V34" s="1784"/>
      <c r="W34" s="1784"/>
      <c r="X34" s="1784"/>
      <c r="Y34" s="1784"/>
      <c r="Z34" s="1784"/>
      <c r="AA34" s="1784"/>
      <c r="AB34" s="1784"/>
      <c r="AC34" s="1784"/>
      <c r="AD34" s="1784"/>
    </row>
    <row r="35" spans="3:30">
      <c r="C35" s="1784"/>
      <c r="D35" s="1786"/>
      <c r="E35" s="1786"/>
      <c r="F35" s="1784"/>
      <c r="G35" s="1784"/>
      <c r="H35" s="1784"/>
      <c r="I35" s="1784"/>
      <c r="J35" s="1784"/>
      <c r="K35" s="1784"/>
      <c r="L35" s="1784"/>
      <c r="M35" s="1784"/>
      <c r="N35" s="1784"/>
      <c r="O35" s="1784"/>
      <c r="P35" s="1784"/>
      <c r="Q35" s="1784"/>
      <c r="R35" s="1784"/>
      <c r="S35" s="1784"/>
      <c r="T35" s="1784"/>
      <c r="U35" s="1784"/>
      <c r="V35" s="1784"/>
      <c r="W35" s="1784"/>
      <c r="X35" s="1784"/>
      <c r="Y35" s="1784"/>
      <c r="Z35" s="1784"/>
      <c r="AA35" s="1784"/>
      <c r="AB35" s="1784"/>
      <c r="AC35" s="1784"/>
      <c r="AD35" s="1784"/>
    </row>
    <row r="36" spans="3:30">
      <c r="I36" s="1784"/>
      <c r="J36" s="1784"/>
      <c r="K36" s="1784"/>
      <c r="L36" s="1784"/>
      <c r="M36" s="1784"/>
      <c r="N36" s="1784"/>
      <c r="O36" s="1784"/>
      <c r="P36" s="1784"/>
      <c r="Q36" s="1784"/>
      <c r="R36" s="1784"/>
      <c r="S36" s="1784"/>
      <c r="T36" s="1784"/>
      <c r="U36" s="1784"/>
      <c r="V36" s="1784"/>
      <c r="W36" s="1784"/>
      <c r="X36" s="1784"/>
      <c r="Y36" s="1784"/>
      <c r="Z36" s="1784"/>
      <c r="AA36" s="1784"/>
      <c r="AB36" s="1784"/>
      <c r="AC36" s="1784"/>
      <c r="AD36" s="1784"/>
    </row>
    <row r="37" spans="3:30">
      <c r="I37" s="1784"/>
      <c r="J37" s="1784"/>
      <c r="K37" s="1784"/>
      <c r="L37" s="1784"/>
      <c r="M37" s="1784"/>
      <c r="N37" s="1784"/>
      <c r="O37" s="1784"/>
      <c r="P37" s="1784"/>
      <c r="Q37" s="1784"/>
      <c r="R37" s="1784"/>
      <c r="S37" s="1784"/>
      <c r="T37" s="1784"/>
      <c r="U37" s="1784"/>
      <c r="V37" s="1784"/>
      <c r="W37" s="1784"/>
      <c r="X37" s="1784"/>
      <c r="Y37" s="1784"/>
      <c r="Z37" s="1784"/>
      <c r="AA37" s="1784"/>
      <c r="AB37" s="1784"/>
      <c r="AC37" s="1784"/>
      <c r="AD37" s="1784"/>
    </row>
    <row r="38" spans="3:30">
      <c r="I38" s="1784"/>
      <c r="J38" s="1784"/>
      <c r="K38" s="1784"/>
      <c r="L38" s="1784"/>
      <c r="M38" s="1784"/>
      <c r="N38" s="1784"/>
      <c r="O38" s="1784"/>
      <c r="P38" s="1784"/>
      <c r="Q38" s="1784"/>
      <c r="R38" s="1784"/>
      <c r="S38" s="1784"/>
      <c r="T38" s="1784"/>
      <c r="U38" s="1784"/>
      <c r="V38" s="1784"/>
      <c r="W38" s="1784"/>
      <c r="X38" s="1784"/>
      <c r="Y38" s="1784"/>
      <c r="Z38" s="1784"/>
      <c r="AA38" s="1784"/>
      <c r="AB38" s="1784"/>
      <c r="AC38" s="1784"/>
      <c r="AD38" s="1784"/>
    </row>
    <row r="39" spans="3:30">
      <c r="I39" s="1784"/>
      <c r="J39" s="1784"/>
      <c r="K39" s="1784"/>
      <c r="L39" s="1784"/>
      <c r="M39" s="1784"/>
      <c r="N39" s="1784"/>
      <c r="O39" s="1784"/>
      <c r="P39" s="1784"/>
      <c r="Q39" s="1784"/>
      <c r="R39" s="1784"/>
      <c r="S39" s="1784"/>
      <c r="T39" s="1784"/>
      <c r="U39" s="1784"/>
      <c r="V39" s="1784"/>
      <c r="W39" s="1784"/>
      <c r="X39" s="1784"/>
      <c r="Y39" s="1784"/>
      <c r="Z39" s="1784"/>
      <c r="AA39" s="1784"/>
      <c r="AB39" s="1784"/>
      <c r="AC39" s="1784"/>
      <c r="AD39" s="1784"/>
    </row>
    <row r="40" spans="3:30">
      <c r="I40" s="1784"/>
      <c r="J40" s="1784"/>
      <c r="K40" s="1784"/>
      <c r="L40" s="1784"/>
      <c r="M40" s="1784"/>
      <c r="N40" s="1784"/>
      <c r="O40" s="1784"/>
      <c r="P40" s="1784"/>
      <c r="Q40" s="1784"/>
      <c r="R40" s="1784"/>
      <c r="S40" s="1784"/>
      <c r="T40" s="1784"/>
      <c r="U40" s="1784"/>
      <c r="V40" s="1784"/>
      <c r="W40" s="1784"/>
      <c r="X40" s="1784"/>
      <c r="Y40" s="1784"/>
      <c r="Z40" s="1784"/>
      <c r="AA40" s="1784"/>
      <c r="AB40" s="1784"/>
      <c r="AC40" s="1784"/>
      <c r="AD40" s="1784"/>
    </row>
    <row r="41" spans="3:30">
      <c r="I41" s="1784"/>
      <c r="J41" s="1784"/>
      <c r="K41" s="1784"/>
      <c r="L41" s="1784"/>
      <c r="M41" s="1784"/>
      <c r="N41" s="1784"/>
      <c r="O41" s="1784"/>
      <c r="P41" s="1784"/>
      <c r="Q41" s="1784"/>
      <c r="R41" s="1784"/>
      <c r="S41" s="1784"/>
      <c r="T41" s="1784"/>
      <c r="U41" s="1784"/>
      <c r="V41" s="1784"/>
      <c r="W41" s="1784"/>
      <c r="X41" s="1784"/>
      <c r="Y41" s="1784"/>
      <c r="Z41" s="1784"/>
      <c r="AA41" s="1784"/>
      <c r="AB41" s="1784"/>
      <c r="AC41" s="1784"/>
      <c r="AD41" s="1784"/>
    </row>
    <row r="42" spans="3:30">
      <c r="I42" s="1784"/>
      <c r="J42" s="1784"/>
      <c r="K42" s="1784"/>
      <c r="L42" s="1784"/>
      <c r="M42" s="1784"/>
      <c r="N42" s="1784"/>
      <c r="O42" s="1784"/>
      <c r="P42" s="1784"/>
      <c r="Q42" s="1784"/>
      <c r="R42" s="1784"/>
      <c r="S42" s="1784"/>
      <c r="T42" s="1784"/>
      <c r="U42" s="1784"/>
      <c r="V42" s="1784"/>
      <c r="W42" s="1784"/>
      <c r="X42" s="1784"/>
      <c r="Y42" s="1784"/>
      <c r="Z42" s="1784"/>
      <c r="AA42" s="1784"/>
      <c r="AB42" s="1784"/>
      <c r="AC42" s="1784"/>
      <c r="AD42" s="1784"/>
    </row>
    <row r="43" spans="3:30">
      <c r="I43" s="1784"/>
      <c r="J43" s="1784"/>
      <c r="K43" s="1784"/>
      <c r="L43" s="1784"/>
      <c r="M43" s="1784"/>
      <c r="N43" s="1784"/>
      <c r="O43" s="1784"/>
      <c r="P43" s="1784"/>
      <c r="Q43" s="1784"/>
      <c r="R43" s="1784"/>
      <c r="S43" s="1784"/>
      <c r="T43" s="1784"/>
      <c r="U43" s="1784"/>
      <c r="V43" s="1784"/>
      <c r="W43" s="1784"/>
      <c r="X43" s="1784"/>
      <c r="Y43" s="1784"/>
      <c r="Z43" s="1784"/>
      <c r="AA43" s="1784"/>
      <c r="AB43" s="1784"/>
      <c r="AC43" s="1784"/>
      <c r="AD43" s="1784"/>
    </row>
    <row r="44" spans="3:30">
      <c r="I44" s="1784"/>
      <c r="J44" s="1784"/>
      <c r="K44" s="1784"/>
      <c r="L44" s="1784"/>
      <c r="M44" s="1784"/>
      <c r="N44" s="1784"/>
      <c r="O44" s="1784"/>
      <c r="P44" s="1784"/>
      <c r="Q44" s="1784"/>
      <c r="R44" s="1784"/>
      <c r="S44" s="1784"/>
      <c r="T44" s="1784"/>
      <c r="U44" s="1784"/>
      <c r="V44" s="1784"/>
      <c r="W44" s="1784"/>
      <c r="X44" s="1784"/>
      <c r="Y44" s="1784"/>
      <c r="Z44" s="1784"/>
      <c r="AA44" s="1784"/>
      <c r="AB44" s="1784"/>
      <c r="AC44" s="1784"/>
      <c r="AD44" s="1784"/>
    </row>
    <row r="45" spans="3:30">
      <c r="I45" s="1784"/>
      <c r="J45" s="1784"/>
      <c r="K45" s="1784"/>
      <c r="L45" s="1784"/>
      <c r="M45" s="1784"/>
      <c r="N45" s="1784"/>
      <c r="O45" s="1784"/>
      <c r="P45" s="1784"/>
      <c r="Q45" s="1784"/>
      <c r="R45" s="1784"/>
      <c r="S45" s="1784"/>
      <c r="T45" s="1784"/>
      <c r="U45" s="1784"/>
      <c r="V45" s="1784"/>
      <c r="W45" s="1784"/>
      <c r="X45" s="1784"/>
      <c r="Y45" s="1784"/>
      <c r="Z45" s="1784"/>
      <c r="AA45" s="1784"/>
      <c r="AB45" s="1784"/>
      <c r="AC45" s="1784"/>
      <c r="AD45" s="1784"/>
    </row>
    <row r="46" spans="3:30">
      <c r="I46" s="1784"/>
      <c r="J46" s="1784"/>
      <c r="K46" s="1784"/>
      <c r="L46" s="1784"/>
      <c r="M46" s="1784"/>
      <c r="N46" s="1784"/>
      <c r="O46" s="1784"/>
      <c r="P46" s="1784"/>
      <c r="Q46" s="1784"/>
      <c r="R46" s="1784"/>
      <c r="S46" s="1784"/>
      <c r="T46" s="1784"/>
      <c r="U46" s="1784"/>
      <c r="V46" s="1784"/>
      <c r="W46" s="1784"/>
      <c r="X46" s="1784"/>
      <c r="Y46" s="1784"/>
      <c r="Z46" s="1784"/>
      <c r="AA46" s="1784"/>
      <c r="AB46" s="1784"/>
      <c r="AC46" s="1784"/>
      <c r="AD46" s="1784"/>
    </row>
    <row r="47" spans="3:30">
      <c r="I47" s="1784"/>
      <c r="J47" s="1784"/>
      <c r="K47" s="1784"/>
      <c r="L47" s="1784"/>
      <c r="M47" s="1784"/>
      <c r="N47" s="1784"/>
      <c r="O47" s="1784"/>
      <c r="P47" s="1784"/>
      <c r="Q47" s="1784"/>
      <c r="R47" s="1784"/>
      <c r="S47" s="1784"/>
      <c r="T47" s="1784"/>
      <c r="U47" s="1784"/>
      <c r="V47" s="1784"/>
      <c r="W47" s="1784"/>
      <c r="X47" s="1784"/>
      <c r="Y47" s="1784"/>
      <c r="Z47" s="1784"/>
      <c r="AA47" s="1784"/>
      <c r="AB47" s="1784"/>
      <c r="AC47" s="1784"/>
      <c r="AD47" s="1784"/>
    </row>
    <row r="48" spans="3:30">
      <c r="I48" s="1784"/>
      <c r="J48" s="1784"/>
      <c r="K48" s="1784"/>
      <c r="L48" s="1784"/>
      <c r="M48" s="1784"/>
      <c r="N48" s="1784"/>
      <c r="O48" s="1784"/>
      <c r="P48" s="1784"/>
      <c r="Q48" s="1784"/>
      <c r="R48" s="1784"/>
      <c r="S48" s="1784"/>
      <c r="T48" s="1784"/>
      <c r="U48" s="1784"/>
      <c r="V48" s="1784"/>
      <c r="W48" s="1784"/>
      <c r="X48" s="1784"/>
      <c r="Y48" s="1784"/>
      <c r="Z48" s="1784"/>
      <c r="AA48" s="1784"/>
      <c r="AB48" s="1784"/>
      <c r="AC48" s="1784"/>
      <c r="AD48" s="1784"/>
    </row>
    <row r="49" spans="9:30">
      <c r="I49" s="1784"/>
      <c r="J49" s="1784"/>
      <c r="K49" s="1784"/>
      <c r="L49" s="1784"/>
      <c r="M49" s="1784"/>
      <c r="N49" s="1784"/>
      <c r="O49" s="1784"/>
      <c r="P49" s="1784"/>
      <c r="Q49" s="1784"/>
      <c r="R49" s="1784"/>
      <c r="S49" s="1784"/>
      <c r="T49" s="1784"/>
      <c r="U49" s="1784"/>
      <c r="V49" s="1784"/>
      <c r="W49" s="1784"/>
      <c r="X49" s="1784"/>
      <c r="Y49" s="1784"/>
      <c r="Z49" s="1784"/>
      <c r="AA49" s="1784"/>
      <c r="AB49" s="1784"/>
      <c r="AC49" s="1784"/>
      <c r="AD49" s="1784"/>
    </row>
    <row r="50" spans="9:30">
      <c r="I50" s="1784"/>
      <c r="J50" s="1784"/>
      <c r="K50" s="1784"/>
      <c r="L50" s="1784"/>
      <c r="M50" s="1784"/>
      <c r="N50" s="1784"/>
      <c r="O50" s="1784"/>
      <c r="P50" s="1784"/>
      <c r="Q50" s="1784"/>
      <c r="R50" s="1784"/>
      <c r="S50" s="1784"/>
      <c r="T50" s="1784"/>
      <c r="U50" s="1784"/>
      <c r="V50" s="1784"/>
      <c r="W50" s="1784"/>
      <c r="X50" s="1784"/>
      <c r="Y50" s="1784"/>
      <c r="Z50" s="1784"/>
      <c r="AA50" s="1784"/>
      <c r="AB50" s="1784"/>
      <c r="AC50" s="1784"/>
      <c r="AD50" s="1784"/>
    </row>
    <row r="51" spans="9:30">
      <c r="I51" s="1784"/>
      <c r="J51" s="1784"/>
      <c r="K51" s="1784"/>
      <c r="L51" s="1784"/>
      <c r="M51" s="1784"/>
      <c r="N51" s="1784"/>
      <c r="O51" s="1784"/>
      <c r="P51" s="1784"/>
      <c r="Q51" s="1784"/>
      <c r="R51" s="1784"/>
      <c r="S51" s="1784"/>
      <c r="T51" s="1784"/>
      <c r="U51" s="1784"/>
      <c r="V51" s="1784"/>
      <c r="W51" s="1784"/>
      <c r="X51" s="1784"/>
      <c r="Y51" s="1784"/>
      <c r="Z51" s="1784"/>
      <c r="AA51" s="1784"/>
      <c r="AB51" s="1784"/>
      <c r="AC51" s="1784"/>
      <c r="AD51" s="1784"/>
    </row>
    <row r="52" spans="9:30">
      <c r="I52" s="1784"/>
      <c r="J52" s="1784"/>
      <c r="K52" s="1784"/>
      <c r="L52" s="1784"/>
      <c r="M52" s="1784"/>
      <c r="N52" s="1784"/>
      <c r="O52" s="1784"/>
      <c r="P52" s="1784"/>
      <c r="Q52" s="1784"/>
      <c r="R52" s="1784"/>
      <c r="S52" s="1784"/>
      <c r="T52" s="1784"/>
      <c r="U52" s="1784"/>
      <c r="V52" s="1784"/>
      <c r="W52" s="1784"/>
      <c r="X52" s="1784"/>
      <c r="Y52" s="1784"/>
      <c r="Z52" s="1784"/>
      <c r="AA52" s="1784"/>
      <c r="AB52" s="1784"/>
      <c r="AC52" s="1784"/>
      <c r="AD52" s="1784"/>
    </row>
    <row r="53" spans="9:30">
      <c r="I53" s="1784"/>
      <c r="J53" s="1784"/>
      <c r="K53" s="1784"/>
      <c r="L53" s="1784"/>
      <c r="M53" s="1784"/>
      <c r="N53" s="1784"/>
      <c r="O53" s="1784"/>
      <c r="P53" s="1784"/>
      <c r="Q53" s="1784"/>
      <c r="R53" s="1784"/>
      <c r="S53" s="1784"/>
      <c r="T53" s="1784"/>
      <c r="U53" s="1784"/>
      <c r="V53" s="1784"/>
      <c r="W53" s="1784"/>
      <c r="X53" s="1784"/>
      <c r="Y53" s="1784"/>
      <c r="Z53" s="1784"/>
      <c r="AA53" s="1784"/>
      <c r="AB53" s="1784"/>
      <c r="AC53" s="1784"/>
      <c r="AD53" s="1784"/>
    </row>
    <row r="54" spans="9:30">
      <c r="I54" s="1784"/>
      <c r="J54" s="1784"/>
      <c r="K54" s="1784"/>
      <c r="L54" s="1784"/>
      <c r="M54" s="1784"/>
      <c r="N54" s="1784"/>
      <c r="O54" s="1784"/>
      <c r="P54" s="1784"/>
      <c r="Q54" s="1784"/>
      <c r="R54" s="1784"/>
      <c r="S54" s="1784"/>
      <c r="T54" s="1784"/>
      <c r="U54" s="1784"/>
      <c r="V54" s="1784"/>
      <c r="W54" s="1784"/>
      <c r="X54" s="1784"/>
      <c r="Y54" s="1784"/>
      <c r="Z54" s="1784"/>
      <c r="AA54" s="1784"/>
      <c r="AB54" s="1784"/>
      <c r="AC54" s="1784"/>
      <c r="AD54" s="1784"/>
    </row>
    <row r="55" spans="9:30">
      <c r="I55" s="1784"/>
      <c r="J55" s="1784"/>
      <c r="K55" s="1784"/>
      <c r="L55" s="1784"/>
      <c r="M55" s="1784"/>
      <c r="N55" s="1784"/>
      <c r="O55" s="1784"/>
      <c r="P55" s="1784"/>
      <c r="Q55" s="1784"/>
      <c r="R55" s="1784"/>
      <c r="S55" s="1784"/>
      <c r="T55" s="1784"/>
      <c r="U55" s="1784"/>
      <c r="V55" s="1784"/>
      <c r="W55" s="1784"/>
      <c r="X55" s="1784"/>
      <c r="Y55" s="1784"/>
      <c r="Z55" s="1784"/>
      <c r="AA55" s="1784"/>
      <c r="AB55" s="1784"/>
      <c r="AC55" s="1784"/>
      <c r="AD55" s="1784"/>
    </row>
    <row r="56" spans="9:30">
      <c r="I56" s="1784"/>
      <c r="J56" s="1784"/>
      <c r="K56" s="1784"/>
      <c r="L56" s="1784"/>
      <c r="M56" s="1784"/>
      <c r="N56" s="1784"/>
      <c r="O56" s="1784"/>
      <c r="P56" s="1784"/>
      <c r="Q56" s="1784"/>
      <c r="R56" s="1784"/>
      <c r="S56" s="1784"/>
      <c r="T56" s="1784"/>
      <c r="U56" s="1784"/>
      <c r="V56" s="1784"/>
      <c r="W56" s="1784"/>
      <c r="X56" s="1784"/>
      <c r="Y56" s="1784"/>
      <c r="Z56" s="1784"/>
      <c r="AA56" s="1784"/>
      <c r="AB56" s="1784"/>
      <c r="AC56" s="1784"/>
      <c r="AD56" s="1784"/>
    </row>
    <row r="57" spans="9:30">
      <c r="I57" s="1784"/>
      <c r="J57" s="1784"/>
      <c r="K57" s="1784"/>
      <c r="L57" s="1784"/>
      <c r="M57" s="1784"/>
      <c r="N57" s="1784"/>
      <c r="O57" s="1784"/>
      <c r="P57" s="1784"/>
      <c r="Q57" s="1784"/>
      <c r="R57" s="1784"/>
      <c r="S57" s="1784"/>
      <c r="T57" s="1784"/>
      <c r="U57" s="1784"/>
      <c r="V57" s="1784"/>
      <c r="W57" s="1784"/>
      <c r="X57" s="1784"/>
      <c r="Y57" s="1784"/>
      <c r="Z57" s="1784"/>
      <c r="AA57" s="1784"/>
      <c r="AB57" s="1784"/>
      <c r="AC57" s="1784"/>
      <c r="AD57" s="1784"/>
    </row>
    <row r="58" spans="9:30">
      <c r="I58" s="1784"/>
      <c r="J58" s="1784"/>
      <c r="K58" s="1784"/>
      <c r="L58" s="1784"/>
      <c r="M58" s="1784"/>
      <c r="N58" s="1784"/>
      <c r="O58" s="1784"/>
      <c r="P58" s="1784"/>
      <c r="Q58" s="1784"/>
      <c r="R58" s="1784"/>
      <c r="S58" s="1784"/>
      <c r="T58" s="1784"/>
      <c r="U58" s="1784"/>
      <c r="V58" s="1784"/>
      <c r="W58" s="1784"/>
      <c r="X58" s="1784"/>
      <c r="Y58" s="1784"/>
      <c r="Z58" s="1784"/>
      <c r="AA58" s="1784"/>
      <c r="AB58" s="1784"/>
      <c r="AC58" s="1784"/>
      <c r="AD58" s="1784"/>
    </row>
  </sheetData>
  <autoFilter ref="A14:J14">
    <filterColumn colId="7"/>
  </autoFilter>
  <customSheetViews>
    <customSheetView guid="{44B5F5DE-C96C-4269-969A-574D4EEEEEF5}" printArea="1" showAutoFilter="1" view="pageBreakPreview" topLeftCell="A13">
      <selection activeCell="E19" sqref="E19"/>
      <pageMargins left="0.74803149606299202" right="0.74803149606299202" top="0.74803149606299202" bottom="4.1338582677165396" header="0.35" footer="3.67"/>
      <pageSetup paperSize="9" firstPageNumber="20" orientation="portrait" useFirstPageNumber="1" r:id="rId1"/>
      <headerFooter alignWithMargins="0">
        <oddFooter>&amp;C&amp;"Times New Roman,Regular"&amp;11&amp;P</oddFooter>
      </headerFooter>
      <autoFilter ref="B1:J1"/>
    </customSheetView>
    <customSheetView guid="{BDCF7345-18B1-4C88-89F2-E67F940CDF85}" printArea="1" showAutoFilter="1" view="pageBreakPreview" topLeftCell="A4">
      <selection activeCell="L27" sqref="L27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J1"/>
    </customSheetView>
    <customSheetView guid="{F13B090A-ECDA-4418-9F13-644A873400E7}" showPageBreaks="1" view="pageBreakPreview" showRuler="0" topLeftCell="A232">
      <selection activeCell="B259" sqref="B259:G259"/>
      <rowBreaks count="10" manualBreakCount="10">
        <brk id="32" max="24" man="1"/>
        <brk id="55" max="24" man="1"/>
        <brk id="82" max="11" man="1"/>
        <brk id="115" max="11" man="1"/>
        <brk id="144" max="24" man="1"/>
        <brk id="147" max="24" man="1"/>
        <brk id="168" max="11" man="1"/>
        <brk id="201" max="24" man="1"/>
        <brk id="219" max="11" man="1"/>
        <brk id="250" max="24" man="1"/>
      </rowBreaks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75" orientation="landscape" blackAndWhite="1" useFirstPageNumber="1" r:id="rId3"/>
      <headerFooter alignWithMargins="0">
        <oddHeader xml:space="preserve">&amp;C   </oddHeader>
        <oddFooter>&amp;C&amp;"Times New Roman,Bold"   Vol-II    -    &amp;P</oddFooter>
      </headerFooter>
    </customSheetView>
    <customSheetView guid="{63DB0950-E90F-4380-862C-985B5EB19119}" scale="175" showRuler="0" topLeftCell="A221">
      <selection activeCell="E234" sqref="E234"/>
      <rowBreaks count="9" manualBreakCount="9">
        <brk id="32" max="16383" man="1"/>
        <brk id="38" max="24" man="1"/>
        <brk id="65" max="11" man="1"/>
        <brk id="98" max="11" man="1"/>
        <brk id="130" max="24" man="1"/>
        <brk id="151" max="11" man="1"/>
        <brk id="184" max="24" man="1"/>
        <brk id="202" max="11" man="1"/>
        <brk id="233" max="24" man="1"/>
      </rowBreaks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75" orientation="landscape" blackAndWhite="1" useFirstPageNumber="1" r:id="rId4"/>
      <headerFooter alignWithMargins="0">
        <oddHeader xml:space="preserve">&amp;C   </oddHeader>
        <oddFooter>&amp;C&amp;"Times New Roman,Bold"   Vol-II    -    &amp;P</oddFooter>
      </headerFooter>
    </customSheetView>
    <customSheetView guid="{7CE36697-C418-4ED3-BCF0-EA686CB40E87}" printArea="1" showAutoFilter="1" view="pageBreakPreview" showRuler="0" topLeftCell="A10">
      <selection activeCell="A10" sqref="A1:H65536"/>
      <rowBreaks count="9" manualBreakCount="9">
        <brk id="39" max="7" man="1"/>
        <brk id="73" max="16383" man="1"/>
        <brk id="81" max="16383" man="1"/>
        <brk id="98" max="11" man="1"/>
        <brk id="130" max="24" man="1"/>
        <brk id="151" max="11" man="1"/>
        <brk id="184" max="24" man="1"/>
        <brk id="202" max="11" man="1"/>
        <brk id="233" max="24" man="1"/>
      </rowBreaks>
      <pageMargins left="0.74803149606299202" right="0.74803149606299202" top="0.74803149606299202" bottom="4.13" header="0.35" footer="3"/>
      <printOptions horizontalCentered="1"/>
      <pageSetup paperSize="9" firstPageNumber="74" orientation="portrait" blackAndWhite="1" useFirstPageNumber="1" r:id="rId5"/>
      <headerFooter alignWithMargins="0">
        <oddHeader xml:space="preserve">&amp;C   </oddHeader>
        <oddFooter>&amp;C&amp;"Times New Roman,Bold"&amp;P</oddFooter>
      </headerFooter>
      <autoFilter ref="B1:I1"/>
    </customSheetView>
    <customSheetView guid="{0A01029B-7B3B-461F-BED3-37847DEE34DD}" printArea="1" showAutoFilter="1" view="pageBreakPreview" topLeftCell="A116">
      <selection activeCell="D196" sqref="D196:G196"/>
      <pageMargins left="0.74803149606299202" right="0.74803149606299202" top="0.74803149606299202" bottom="4.1338582677165396" header="0.35" footer="3.67"/>
      <pageSetup paperSize="9" firstPageNumber="19" orientation="portrait" useFirstPageNumber="1" r:id="rId6"/>
      <headerFooter alignWithMargins="0">
        <oddFooter>&amp;C&amp;"Times New Roman,Regular"&amp;11&amp;P</oddFooter>
      </headerFooter>
      <autoFilter ref="B1:J1"/>
    </customSheetView>
    <customSheetView guid="{E4E8F753-76B4-42E1-AD26-8B3589CB8A4B}" printArea="1" showAutoFilter="1" view="pageBreakPreview" showRuler="0" topLeftCell="A179">
      <selection activeCell="D196" sqref="D196:G196"/>
      <pageMargins left="0.74803149606299202" right="0.74803149606299202" top="0.74803149606299202" bottom="4.1338582677165396" header="0.35" footer="3.67"/>
      <pageSetup paperSize="9" firstPageNumber="19" orientation="portrait" useFirstPageNumber="1" r:id="rId7"/>
      <headerFooter alignWithMargins="0">
        <oddFooter>&amp;C&amp;"Times New Roman,Regular"&amp;11&amp;P</oddFooter>
      </headerFooter>
      <autoFilter ref="B1:J1"/>
    </customSheetView>
    <customSheetView guid="{CBFC2224-D3AC-4AA3-8CE4-B555FCF23158}" printArea="1" showAutoFilter="1" view="pageBreakPreview" topLeftCell="A13">
      <selection activeCell="E19" sqref="E19"/>
      <pageMargins left="0.74803149606299202" right="0.74803149606299202" top="0.74803149606299202" bottom="4.1338582677165396" header="0.35" footer="3.67"/>
      <pageSetup paperSize="9" firstPageNumber="20" orientation="portrait" useFirstPageNumber="1" r:id="rId8"/>
      <headerFooter alignWithMargins="0">
        <oddFooter>&amp;C&amp;"Times New Roman,Regular"&amp;11&amp;P</oddFooter>
      </headerFooter>
      <autoFilter ref="B1:J1"/>
    </customSheetView>
  </customSheetViews>
  <mergeCells count="14">
    <mergeCell ref="A30:C30"/>
    <mergeCell ref="B31:D31"/>
    <mergeCell ref="B13:G13"/>
    <mergeCell ref="B14:D14"/>
    <mergeCell ref="A1:G1"/>
    <mergeCell ref="A2:G2"/>
    <mergeCell ref="A4:G4"/>
    <mergeCell ref="B5:G5"/>
    <mergeCell ref="I12:R12"/>
    <mergeCell ref="S12:AB12"/>
    <mergeCell ref="I13:M13"/>
    <mergeCell ref="N13:R13"/>
    <mergeCell ref="S13:W13"/>
    <mergeCell ref="X13:AB13"/>
  </mergeCells>
  <phoneticPr fontId="15" type="noConversion"/>
  <pageMargins left="0.74803149606299213" right="0.74803149606299213" top="0.74803149606299213" bottom="4.1338582677165361" header="0.35433070866141736" footer="3.6614173228346458"/>
  <pageSetup paperSize="9" firstPageNumber="19" orientation="portrait" useFirstPageNumber="1" r:id="rId9"/>
  <headerFooter alignWithMargins="0">
    <oddFooter>&amp;C&amp;"Times New Roman,Regular"&amp;11&amp;P</oddFooter>
  </headerFooter>
  <legacyDrawing r:id="rId1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59"/>
  <sheetViews>
    <sheetView view="pageBreakPreview" topLeftCell="A40" zoomScaleSheetLayoutView="100" workbookViewId="0">
      <selection activeCell="L58" sqref="L58"/>
    </sheetView>
  </sheetViews>
  <sheetFormatPr defaultColWidth="9.140625" defaultRowHeight="13.5" customHeight="1"/>
  <cols>
    <col min="1" max="1" width="5.28515625" style="48" customWidth="1"/>
    <col min="2" max="2" width="8.85546875" style="48" customWidth="1"/>
    <col min="3" max="3" width="33.28515625" style="48" customWidth="1"/>
    <col min="4" max="4" width="7.42578125" style="48" customWidth="1"/>
    <col min="5" max="5" width="9.42578125" style="48" customWidth="1"/>
    <col min="6" max="6" width="10.5703125" style="48" customWidth="1"/>
    <col min="7" max="7" width="9" style="48" customWidth="1"/>
    <col min="8" max="8" width="3" style="48" customWidth="1"/>
    <col min="9" max="9" width="3.140625" style="48" customWidth="1"/>
    <col min="10" max="12" width="9.140625" style="48" customWidth="1"/>
    <col min="13" max="13" width="9.28515625" style="48" customWidth="1"/>
    <col min="14" max="17" width="9.140625" style="48" customWidth="1"/>
    <col min="18" max="18" width="9.28515625" style="48" customWidth="1"/>
    <col min="19" max="19" width="9.140625" style="48" customWidth="1"/>
    <col min="20" max="22" width="9.140625" style="48"/>
    <col min="23" max="23" width="12.5703125" style="48" customWidth="1"/>
    <col min="24" max="16384" width="9.140625" style="48"/>
  </cols>
  <sheetData>
    <row r="1" spans="1:33" ht="13.5" customHeight="1">
      <c r="A1" s="1638" t="s">
        <v>306</v>
      </c>
      <c r="B1" s="1638"/>
      <c r="C1" s="1638"/>
      <c r="D1" s="1638"/>
      <c r="E1" s="1638"/>
      <c r="F1" s="1638"/>
      <c r="G1" s="1638"/>
      <c r="H1" s="916"/>
      <c r="I1" s="716"/>
      <c r="J1" s="716"/>
      <c r="K1" s="716"/>
    </row>
    <row r="2" spans="1:33" ht="13.5" customHeight="1">
      <c r="A2" s="1639" t="s">
        <v>305</v>
      </c>
      <c r="B2" s="1639"/>
      <c r="C2" s="1639"/>
      <c r="D2" s="1639"/>
      <c r="E2" s="1639"/>
      <c r="F2" s="1639"/>
      <c r="G2" s="1639"/>
      <c r="H2" s="917"/>
      <c r="I2" s="780"/>
      <c r="J2" s="780"/>
      <c r="K2" s="780"/>
      <c r="L2" s="780"/>
      <c r="M2" s="780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33" ht="13.5" customHeight="1">
      <c r="A3" s="26"/>
      <c r="B3" s="26"/>
      <c r="C3" s="31"/>
      <c r="D3" s="303"/>
      <c r="E3" s="718"/>
      <c r="F3" s="31"/>
      <c r="G3" s="31"/>
      <c r="H3" s="31"/>
      <c r="I3" s="31"/>
      <c r="J3" s="31"/>
      <c r="K3" s="31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</row>
    <row r="4" spans="1:33" ht="13.5" customHeight="1">
      <c r="A4" s="1589" t="s">
        <v>422</v>
      </c>
      <c r="B4" s="1589"/>
      <c r="C4" s="1589"/>
      <c r="D4" s="1589"/>
      <c r="E4" s="1589"/>
      <c r="F4" s="1589"/>
      <c r="G4" s="1589"/>
      <c r="H4" s="913"/>
      <c r="I4" s="331"/>
      <c r="J4" s="331"/>
      <c r="K4" s="331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</row>
    <row r="5" spans="1:33" ht="13.5" customHeight="1">
      <c r="A5" s="125"/>
      <c r="B5" s="1590"/>
      <c r="C5" s="1590"/>
      <c r="D5" s="1590"/>
      <c r="E5" s="1590"/>
      <c r="F5" s="1590"/>
      <c r="G5" s="1590"/>
      <c r="H5" s="914"/>
      <c r="I5" s="1545"/>
      <c r="J5" s="1545"/>
      <c r="K5" s="1545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6" spans="1:33" ht="13.5" customHeight="1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107"/>
      <c r="K6" s="107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33" ht="13.5" customHeight="1">
      <c r="A7" s="125"/>
      <c r="B7" s="138" t="s">
        <v>32</v>
      </c>
      <c r="C7" s="104" t="s">
        <v>33</v>
      </c>
      <c r="D7" s="331" t="s">
        <v>145</v>
      </c>
      <c r="E7" s="157">
        <v>114723</v>
      </c>
      <c r="F7" s="974">
        <v>0</v>
      </c>
      <c r="G7" s="157">
        <f>SUM(E7:F7)</f>
        <v>114723</v>
      </c>
      <c r="H7" s="157"/>
      <c r="I7" s="106"/>
      <c r="J7" s="106"/>
      <c r="K7" s="10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</row>
    <row r="8" spans="1:33" ht="13.5" customHeight="1">
      <c r="A8" s="125"/>
      <c r="B8" s="138"/>
      <c r="C8" s="104"/>
      <c r="D8" s="139" t="s">
        <v>108</v>
      </c>
      <c r="E8" s="106">
        <v>135671</v>
      </c>
      <c r="F8" s="975">
        <v>0</v>
      </c>
      <c r="G8" s="106">
        <f>SUM(E8:F8)</f>
        <v>135671</v>
      </c>
      <c r="H8" s="157"/>
      <c r="I8" s="107"/>
      <c r="J8" s="107"/>
      <c r="K8" s="107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33" ht="13.5" customHeight="1">
      <c r="A9" s="125"/>
      <c r="B9" s="138" t="s">
        <v>34</v>
      </c>
      <c r="C9" s="141" t="s">
        <v>35</v>
      </c>
      <c r="D9" s="332"/>
      <c r="E9" s="333"/>
      <c r="F9" s="976"/>
      <c r="G9" s="333"/>
      <c r="H9" s="333"/>
      <c r="I9" s="106"/>
      <c r="J9" s="106"/>
      <c r="K9" s="10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</row>
    <row r="10" spans="1:33" ht="13.5" customHeight="1">
      <c r="A10" s="125"/>
      <c r="B10" s="138"/>
      <c r="C10" s="141" t="s">
        <v>192</v>
      </c>
      <c r="D10" s="332" t="s">
        <v>145</v>
      </c>
      <c r="E10" s="889">
        <f>F47</f>
        <v>252</v>
      </c>
      <c r="F10" s="972">
        <v>0</v>
      </c>
      <c r="G10" s="889">
        <f>SUM(E10:F10)</f>
        <v>252</v>
      </c>
      <c r="H10" s="333"/>
      <c r="I10" s="105"/>
      <c r="J10" s="105"/>
      <c r="K10" s="105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33" ht="13.5" customHeight="1">
      <c r="A11" s="125"/>
      <c r="B11" s="138"/>
      <c r="C11" s="141"/>
      <c r="D11" s="142" t="s">
        <v>108</v>
      </c>
      <c r="E11" s="144">
        <f>G48</f>
        <v>8242</v>
      </c>
      <c r="F11" s="973">
        <v>0</v>
      </c>
      <c r="G11" s="144">
        <f>SUM(E11:F11)</f>
        <v>8242</v>
      </c>
      <c r="H11" s="144"/>
      <c r="I11" s="105"/>
      <c r="J11" s="105"/>
      <c r="K11" s="105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</row>
    <row r="12" spans="1:33" ht="13.5" customHeight="1">
      <c r="A12" s="125"/>
      <c r="B12" s="145" t="s">
        <v>107</v>
      </c>
      <c r="C12" s="104" t="s">
        <v>54</v>
      </c>
      <c r="D12" s="1029" t="s">
        <v>145</v>
      </c>
      <c r="E12" s="1304">
        <f>E7+E10</f>
        <v>114975</v>
      </c>
      <c r="F12" s="1305">
        <f t="shared" ref="F12:G12" si="0">F7+F10</f>
        <v>0</v>
      </c>
      <c r="G12" s="1304">
        <f t="shared" si="0"/>
        <v>114975</v>
      </c>
      <c r="H12" s="106"/>
      <c r="I12" s="157"/>
      <c r="J12" s="157"/>
      <c r="K12" s="157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</row>
    <row r="13" spans="1:33" ht="13.5" customHeight="1">
      <c r="A13" s="125"/>
      <c r="B13" s="138"/>
      <c r="C13" s="104"/>
      <c r="D13" s="1026" t="s">
        <v>108</v>
      </c>
      <c r="E13" s="1027">
        <f>E8+E11</f>
        <v>143913</v>
      </c>
      <c r="F13" s="1028">
        <f t="shared" ref="F13:G13" si="1">F8+F11</f>
        <v>0</v>
      </c>
      <c r="G13" s="1027">
        <f t="shared" si="1"/>
        <v>143913</v>
      </c>
      <c r="H13" s="105"/>
      <c r="I13" s="107"/>
      <c r="J13" s="107"/>
      <c r="K13" s="107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</row>
    <row r="14" spans="1:33" ht="13.5" customHeight="1">
      <c r="A14" s="125"/>
      <c r="B14" s="138"/>
      <c r="C14" s="104"/>
      <c r="H14" s="105"/>
      <c r="I14" s="107"/>
      <c r="J14" s="107"/>
      <c r="K14" s="107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</row>
    <row r="15" spans="1:33" ht="13.5" customHeight="1">
      <c r="A15" s="125"/>
      <c r="B15" s="138" t="s">
        <v>55</v>
      </c>
      <c r="C15" s="104" t="s">
        <v>56</v>
      </c>
      <c r="D15" s="104"/>
      <c r="E15" s="104"/>
      <c r="F15" s="149"/>
      <c r="G15" s="104"/>
      <c r="H15" s="104"/>
      <c r="I15" s="1594"/>
      <c r="J15" s="1594"/>
      <c r="K15" s="1594"/>
      <c r="L15" s="1594"/>
      <c r="M15" s="1594"/>
      <c r="N15" s="1594"/>
      <c r="O15" s="1594"/>
      <c r="P15" s="1594"/>
      <c r="Q15" s="1594"/>
      <c r="R15" s="1594"/>
      <c r="S15" s="1594"/>
      <c r="T15" s="1594"/>
      <c r="U15" s="1594"/>
      <c r="V15" s="1594"/>
      <c r="W15" s="1595"/>
      <c r="X15" s="1596"/>
      <c r="Y15" s="1596"/>
      <c r="Z15" s="1596"/>
      <c r="AA15" s="1596"/>
      <c r="AB15" s="1596"/>
      <c r="AC15" s="657"/>
      <c r="AD15" s="1"/>
      <c r="AE15" s="1"/>
      <c r="AF15" s="1"/>
      <c r="AG15" s="1"/>
    </row>
    <row r="16" spans="1:33" ht="13.5" customHeight="1" thickBot="1">
      <c r="A16" s="151"/>
      <c r="B16" s="1143"/>
      <c r="C16" s="874"/>
      <c r="D16" s="886"/>
      <c r="E16" s="886"/>
      <c r="F16" s="887"/>
      <c r="G16" s="874" t="s">
        <v>188</v>
      </c>
      <c r="H16" s="105"/>
      <c r="I16" s="1594"/>
      <c r="J16" s="1594"/>
      <c r="K16" s="1594"/>
      <c r="L16" s="1594"/>
      <c r="M16" s="1594"/>
      <c r="N16" s="1594"/>
      <c r="O16" s="1594"/>
      <c r="P16" s="1594"/>
      <c r="Q16" s="1594"/>
      <c r="R16" s="1594"/>
      <c r="S16" s="1594"/>
      <c r="T16" s="1594"/>
      <c r="U16" s="1594"/>
      <c r="V16" s="1594"/>
      <c r="W16" s="1595"/>
      <c r="X16" s="1596"/>
      <c r="Y16" s="1596"/>
      <c r="Z16" s="1596"/>
      <c r="AA16" s="1596"/>
      <c r="AB16" s="1596"/>
      <c r="AC16" s="207"/>
      <c r="AD16" s="66"/>
      <c r="AE16" s="66"/>
      <c r="AF16" s="66"/>
      <c r="AG16" s="66"/>
    </row>
    <row r="17" spans="1:33" ht="13.5" customHeight="1" thickTop="1" thickBot="1">
      <c r="A17" s="425"/>
      <c r="B17" s="1627" t="s">
        <v>57</v>
      </c>
      <c r="C17" s="1627"/>
      <c r="D17" s="1627"/>
      <c r="E17" s="1163" t="s">
        <v>109</v>
      </c>
      <c r="F17" s="1163" t="s">
        <v>203</v>
      </c>
      <c r="G17" s="428" t="s">
        <v>195</v>
      </c>
      <c r="H17" s="107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5"/>
      <c r="V17" s="605"/>
      <c r="W17" s="1542"/>
      <c r="X17" s="4"/>
      <c r="Y17" s="4"/>
      <c r="Z17" s="4"/>
      <c r="AA17" s="4"/>
      <c r="AB17" s="4"/>
      <c r="AC17" s="207"/>
      <c r="AD17" s="66"/>
      <c r="AE17" s="66"/>
      <c r="AF17" s="66"/>
      <c r="AG17" s="66"/>
    </row>
    <row r="18" spans="1:33" ht="13.5" customHeight="1" thickTop="1">
      <c r="A18" s="2"/>
      <c r="B18" s="3"/>
      <c r="C18" s="477"/>
      <c r="D18" s="6"/>
      <c r="E18" s="6"/>
      <c r="F18" s="6"/>
      <c r="G18" s="6"/>
      <c r="H18" s="6"/>
      <c r="I18" s="190"/>
      <c r="J18" s="187"/>
      <c r="K18" s="187"/>
      <c r="L18" s="187"/>
      <c r="M18" s="18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66"/>
      <c r="AE18" s="66"/>
      <c r="AF18" s="66"/>
      <c r="AG18" s="66"/>
    </row>
    <row r="19" spans="1:33" ht="13.5" customHeight="1">
      <c r="A19" s="182"/>
      <c r="B19" s="183"/>
      <c r="C19" s="729" t="s">
        <v>111</v>
      </c>
      <c r="D19" s="6"/>
      <c r="E19" s="6"/>
      <c r="F19" s="6"/>
      <c r="G19" s="6"/>
      <c r="H19" s="6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56"/>
    </row>
    <row r="20" spans="1:33" ht="13.5" customHeight="1">
      <c r="A20" s="295" t="s">
        <v>112</v>
      </c>
      <c r="B20" s="289">
        <v>2014</v>
      </c>
      <c r="C20" s="189" t="s">
        <v>282</v>
      </c>
      <c r="D20" s="187"/>
      <c r="E20" s="67"/>
      <c r="F20" s="67"/>
      <c r="G20" s="67"/>
      <c r="H20" s="6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1787"/>
      <c r="X20" s="207"/>
      <c r="Y20" s="207"/>
      <c r="Z20" s="207"/>
      <c r="AA20" s="207"/>
      <c r="AB20" s="207"/>
      <c r="AC20" s="56"/>
    </row>
    <row r="21" spans="1:33" ht="13.5" customHeight="1">
      <c r="A21" s="730"/>
      <c r="B21" s="731">
        <v>0.10199999999999999</v>
      </c>
      <c r="C21" s="732" t="s">
        <v>307</v>
      </c>
      <c r="D21" s="187"/>
      <c r="E21" s="67"/>
      <c r="F21" s="67"/>
      <c r="G21" s="67"/>
      <c r="H21" s="6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1787"/>
      <c r="X21" s="207"/>
      <c r="Y21" s="207"/>
      <c r="Z21" s="207"/>
      <c r="AA21" s="207"/>
      <c r="AB21" s="207"/>
      <c r="AC21" s="56"/>
    </row>
    <row r="22" spans="1:33" ht="13.5" customHeight="1">
      <c r="A22" s="730"/>
      <c r="B22" s="733">
        <v>60</v>
      </c>
      <c r="C22" s="734" t="s">
        <v>46</v>
      </c>
      <c r="D22" s="190"/>
      <c r="E22" s="176"/>
      <c r="F22" s="176"/>
      <c r="G22" s="176"/>
      <c r="H22" s="176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56"/>
      <c r="T22" s="56"/>
      <c r="U22" s="56"/>
      <c r="V22" s="56"/>
      <c r="W22" s="56"/>
      <c r="X22" s="207"/>
      <c r="Y22" s="207"/>
      <c r="Z22" s="207"/>
      <c r="AA22" s="207"/>
      <c r="AB22" s="207"/>
      <c r="AC22" s="56"/>
    </row>
    <row r="23" spans="1:33" ht="13.5" customHeight="1">
      <c r="A23" s="730"/>
      <c r="B23" s="735" t="s">
        <v>47</v>
      </c>
      <c r="C23" s="734" t="s">
        <v>190</v>
      </c>
      <c r="D23" s="737"/>
      <c r="E23" s="513">
        <v>0</v>
      </c>
      <c r="F23" s="1005">
        <v>252</v>
      </c>
      <c r="G23" s="1006">
        <f>SUM(E23:F23)</f>
        <v>252</v>
      </c>
      <c r="H23" s="171" t="s">
        <v>444</v>
      </c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1504"/>
      <c r="T23" s="1504"/>
      <c r="U23" s="1504"/>
      <c r="V23" s="1504"/>
      <c r="W23" s="1504"/>
      <c r="X23" s="207"/>
      <c r="Y23" s="207"/>
      <c r="Z23" s="207"/>
      <c r="AA23" s="207"/>
      <c r="AB23" s="207"/>
      <c r="AC23" s="56"/>
    </row>
    <row r="24" spans="1:33" ht="13.5" customHeight="1">
      <c r="A24" s="730" t="s">
        <v>107</v>
      </c>
      <c r="B24" s="733">
        <v>60</v>
      </c>
      <c r="C24" s="734" t="s">
        <v>46</v>
      </c>
      <c r="D24" s="737"/>
      <c r="E24" s="401">
        <f>SUM(E23:E23)</f>
        <v>0</v>
      </c>
      <c r="F24" s="739">
        <f>SUM(F23:F23)</f>
        <v>252</v>
      </c>
      <c r="G24" s="739">
        <f>SUM(G23:G23)</f>
        <v>252</v>
      </c>
      <c r="H24" s="73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56"/>
    </row>
    <row r="25" spans="1:33" ht="13.5" customHeight="1">
      <c r="A25" s="740" t="s">
        <v>107</v>
      </c>
      <c r="B25" s="731">
        <v>0.10199999999999999</v>
      </c>
      <c r="C25" s="732" t="s">
        <v>307</v>
      </c>
      <c r="D25" s="737"/>
      <c r="E25" s="430">
        <f>E24-K48</f>
        <v>0</v>
      </c>
      <c r="F25" s="741">
        <f>F24-L48</f>
        <v>252</v>
      </c>
      <c r="G25" s="741">
        <f>G24-M48</f>
        <v>252</v>
      </c>
      <c r="H25" s="73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56"/>
    </row>
    <row r="26" spans="1:33" ht="9" customHeight="1">
      <c r="A26" s="295"/>
      <c r="B26" s="289"/>
      <c r="C26" s="173"/>
      <c r="D26" s="738"/>
      <c r="E26" s="738"/>
      <c r="F26" s="738"/>
      <c r="G26" s="738"/>
      <c r="H26" s="738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56"/>
      <c r="T26" s="56"/>
      <c r="U26" s="56"/>
      <c r="V26" s="56"/>
      <c r="W26" s="56"/>
      <c r="X26" s="207"/>
      <c r="Y26" s="207"/>
      <c r="Z26" s="207"/>
      <c r="AA26" s="207"/>
      <c r="AB26" s="207"/>
      <c r="AC26" s="56"/>
    </row>
    <row r="27" spans="1:33" ht="13.5" customHeight="1">
      <c r="A27" s="295"/>
      <c r="B27" s="292">
        <v>0.105</v>
      </c>
      <c r="C27" s="189" t="s">
        <v>308</v>
      </c>
      <c r="D27" s="190"/>
      <c r="E27" s="176"/>
      <c r="F27" s="176"/>
      <c r="G27" s="176"/>
      <c r="H27" s="176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1787"/>
      <c r="X27" s="207"/>
      <c r="Y27" s="207"/>
      <c r="Z27" s="207"/>
      <c r="AA27" s="207"/>
      <c r="AB27" s="207"/>
      <c r="AC27" s="56"/>
    </row>
    <row r="28" spans="1:33" ht="13.5" customHeight="1">
      <c r="A28" s="295"/>
      <c r="B28" s="178">
        <v>62</v>
      </c>
      <c r="C28" s="132" t="s">
        <v>309</v>
      </c>
      <c r="D28" s="190"/>
      <c r="E28" s="176"/>
      <c r="F28" s="176"/>
      <c r="G28" s="176"/>
      <c r="H28" s="176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1787"/>
      <c r="X28" s="207"/>
      <c r="Y28" s="207"/>
      <c r="Z28" s="207"/>
      <c r="AA28" s="207"/>
      <c r="AB28" s="207"/>
      <c r="AC28" s="56"/>
    </row>
    <row r="29" spans="1:33" ht="13.5" customHeight="1">
      <c r="A29" s="182"/>
      <c r="B29" s="174" t="s">
        <v>234</v>
      </c>
      <c r="C29" s="172" t="s">
        <v>116</v>
      </c>
      <c r="D29" s="180"/>
      <c r="E29" s="513">
        <v>0</v>
      </c>
      <c r="F29" s="180">
        <v>1701</v>
      </c>
      <c r="G29" s="171">
        <f>SUM(E29:F29)</f>
        <v>1701</v>
      </c>
      <c r="H29" s="171" t="s">
        <v>446</v>
      </c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1504"/>
      <c r="T29" s="1504"/>
      <c r="U29" s="1504"/>
      <c r="V29" s="1504"/>
      <c r="W29" s="1504"/>
      <c r="X29" s="207"/>
      <c r="Y29" s="207"/>
      <c r="Z29" s="207"/>
      <c r="AA29" s="207"/>
      <c r="AB29" s="207"/>
      <c r="AC29" s="56"/>
    </row>
    <row r="30" spans="1:33" ht="13.5" customHeight="1">
      <c r="A30" s="182"/>
      <c r="B30" s="174" t="s">
        <v>235</v>
      </c>
      <c r="C30" s="172" t="s">
        <v>117</v>
      </c>
      <c r="D30" s="180"/>
      <c r="E30" s="513">
        <v>0</v>
      </c>
      <c r="F30" s="180">
        <v>300</v>
      </c>
      <c r="G30" s="171">
        <f>SUM(E30:F30)</f>
        <v>300</v>
      </c>
      <c r="H30" s="171" t="s">
        <v>447</v>
      </c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1504"/>
      <c r="T30" s="1504"/>
      <c r="U30" s="1504"/>
      <c r="V30" s="1504"/>
      <c r="W30" s="1504"/>
      <c r="X30" s="207"/>
      <c r="Y30" s="207"/>
      <c r="Z30" s="207"/>
      <c r="AA30" s="207"/>
      <c r="AB30" s="207"/>
      <c r="AC30" s="56"/>
    </row>
    <row r="31" spans="1:33" ht="13.5" customHeight="1">
      <c r="A31" s="182"/>
      <c r="B31" s="174" t="s">
        <v>236</v>
      </c>
      <c r="C31" s="172" t="s">
        <v>190</v>
      </c>
      <c r="D31" s="180"/>
      <c r="E31" s="513">
        <v>0</v>
      </c>
      <c r="F31" s="180">
        <v>1750</v>
      </c>
      <c r="G31" s="171">
        <f>SUM(E31:F31)</f>
        <v>1750</v>
      </c>
      <c r="H31" s="171" t="s">
        <v>450</v>
      </c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1504"/>
      <c r="T31" s="1504"/>
      <c r="U31" s="1504"/>
      <c r="V31" s="1504"/>
      <c r="W31" s="1504"/>
      <c r="X31" s="207"/>
      <c r="Y31" s="207"/>
      <c r="Z31" s="207"/>
      <c r="AA31" s="207"/>
      <c r="AB31" s="207"/>
      <c r="AC31" s="56"/>
    </row>
    <row r="32" spans="1:33" ht="13.5" customHeight="1">
      <c r="A32" s="1140" t="s">
        <v>107</v>
      </c>
      <c r="B32" s="183">
        <v>62</v>
      </c>
      <c r="C32" s="172" t="s">
        <v>309</v>
      </c>
      <c r="D32" s="180"/>
      <c r="E32" s="401">
        <f t="shared" ref="E32:G32" si="2">SUM(E29:E31)</f>
        <v>0</v>
      </c>
      <c r="F32" s="181">
        <f>SUM(F29:F31)</f>
        <v>3751</v>
      </c>
      <c r="G32" s="181">
        <f t="shared" si="2"/>
        <v>3751</v>
      </c>
      <c r="H32" s="180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1787"/>
      <c r="X32" s="207"/>
      <c r="Y32" s="207"/>
      <c r="Z32" s="207"/>
      <c r="AA32" s="207"/>
      <c r="AB32" s="207"/>
      <c r="AC32" s="56"/>
    </row>
    <row r="33" spans="1:29" ht="6.75" customHeight="1">
      <c r="A33" s="997"/>
      <c r="B33" s="183"/>
      <c r="C33" s="172"/>
      <c r="D33" s="180"/>
      <c r="E33" s="399"/>
      <c r="F33" s="180"/>
      <c r="G33" s="180"/>
      <c r="H33" s="180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1787"/>
      <c r="X33" s="207"/>
      <c r="Y33" s="207"/>
      <c r="Z33" s="207"/>
      <c r="AA33" s="207"/>
      <c r="AB33" s="207"/>
      <c r="AC33" s="56"/>
    </row>
    <row r="34" spans="1:29" ht="13.5" customHeight="1">
      <c r="A34" s="182"/>
      <c r="B34" s="183">
        <v>63</v>
      </c>
      <c r="C34" s="172" t="s">
        <v>310</v>
      </c>
      <c r="D34" s="176"/>
      <c r="E34" s="176"/>
      <c r="F34" s="176"/>
      <c r="G34" s="176"/>
      <c r="H34" s="176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56"/>
      <c r="T34" s="56"/>
      <c r="U34" s="56"/>
      <c r="V34" s="56"/>
      <c r="W34" s="56"/>
      <c r="X34" s="207"/>
      <c r="Y34" s="207"/>
      <c r="Z34" s="207"/>
      <c r="AA34" s="207"/>
      <c r="AB34" s="207"/>
      <c r="AC34" s="56"/>
    </row>
    <row r="35" spans="1:29" ht="13.5" customHeight="1">
      <c r="A35" s="182"/>
      <c r="B35" s="174" t="s">
        <v>237</v>
      </c>
      <c r="C35" s="172" t="s">
        <v>116</v>
      </c>
      <c r="D35" s="192"/>
      <c r="E35" s="513">
        <v>0</v>
      </c>
      <c r="F35" s="192">
        <v>1701</v>
      </c>
      <c r="G35" s="658">
        <f>SUM(E35:F35)</f>
        <v>1701</v>
      </c>
      <c r="H35" s="658" t="s">
        <v>446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1504"/>
      <c r="T35" s="1504"/>
      <c r="U35" s="1504"/>
      <c r="V35" s="1504"/>
      <c r="W35" s="1504"/>
      <c r="X35" s="207"/>
      <c r="Y35" s="207"/>
      <c r="Z35" s="207"/>
      <c r="AA35" s="207"/>
      <c r="AB35" s="207"/>
      <c r="AC35" s="56"/>
    </row>
    <row r="36" spans="1:29" ht="13.5" customHeight="1">
      <c r="A36" s="182"/>
      <c r="B36" s="174" t="s">
        <v>238</v>
      </c>
      <c r="C36" s="172" t="s">
        <v>117</v>
      </c>
      <c r="D36" s="192"/>
      <c r="E36" s="513">
        <v>0</v>
      </c>
      <c r="F36" s="192">
        <v>300</v>
      </c>
      <c r="G36" s="658">
        <f>SUM(E36:F36)</f>
        <v>300</v>
      </c>
      <c r="H36" s="658" t="s">
        <v>447</v>
      </c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1504"/>
      <c r="T36" s="1504"/>
      <c r="U36" s="1504"/>
      <c r="V36" s="1504"/>
      <c r="W36" s="1504"/>
      <c r="X36" s="207"/>
      <c r="Y36" s="207"/>
      <c r="Z36" s="207"/>
      <c r="AA36" s="207"/>
      <c r="AB36" s="207"/>
      <c r="AC36" s="56"/>
    </row>
    <row r="37" spans="1:29" ht="13.5" customHeight="1">
      <c r="A37" s="182"/>
      <c r="B37" s="174" t="s">
        <v>239</v>
      </c>
      <c r="C37" s="172" t="s">
        <v>190</v>
      </c>
      <c r="D37" s="180"/>
      <c r="E37" s="513">
        <v>0</v>
      </c>
      <c r="F37" s="180">
        <v>1750</v>
      </c>
      <c r="G37" s="171">
        <f>SUM(E37:F37)</f>
        <v>1750</v>
      </c>
      <c r="H37" s="171" t="s">
        <v>450</v>
      </c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1504"/>
      <c r="T37" s="1504"/>
      <c r="U37" s="1504"/>
      <c r="V37" s="1504"/>
      <c r="W37" s="1504"/>
      <c r="X37" s="207"/>
      <c r="Y37" s="207"/>
      <c r="Z37" s="207"/>
      <c r="AA37" s="207"/>
      <c r="AB37" s="207"/>
      <c r="AC37" s="56"/>
    </row>
    <row r="38" spans="1:29" ht="13.5" customHeight="1">
      <c r="A38" s="492" t="s">
        <v>107</v>
      </c>
      <c r="B38" s="689">
        <v>63</v>
      </c>
      <c r="C38" s="175" t="s">
        <v>310</v>
      </c>
      <c r="D38" s="206"/>
      <c r="E38" s="401">
        <f t="shared" ref="E38:G38" si="3">SUM(E35:E37)</f>
        <v>0</v>
      </c>
      <c r="F38" s="181">
        <f>SUM(F35:F37)</f>
        <v>3751</v>
      </c>
      <c r="G38" s="181">
        <f t="shared" si="3"/>
        <v>3751</v>
      </c>
      <c r="H38" s="180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1787"/>
      <c r="X38" s="207"/>
      <c r="Y38" s="207"/>
      <c r="Z38" s="207"/>
      <c r="AA38" s="207"/>
      <c r="AB38" s="207"/>
      <c r="AC38" s="56"/>
    </row>
    <row r="39" spans="1:29" ht="9" customHeight="1">
      <c r="A39" s="1501"/>
      <c r="B39" s="183"/>
      <c r="C39" s="172"/>
      <c r="D39" s="180"/>
      <c r="E39" s="399"/>
      <c r="F39" s="180"/>
      <c r="G39" s="180"/>
      <c r="H39" s="180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1787"/>
      <c r="X39" s="207"/>
      <c r="Y39" s="207"/>
      <c r="Z39" s="207"/>
      <c r="AA39" s="207"/>
      <c r="AB39" s="207"/>
      <c r="AC39" s="56"/>
    </row>
    <row r="40" spans="1:29" ht="13.5" customHeight="1">
      <c r="A40" s="182"/>
      <c r="B40" s="183">
        <v>65</v>
      </c>
      <c r="C40" s="172" t="s">
        <v>311</v>
      </c>
      <c r="D40" s="190"/>
      <c r="E40" s="176"/>
      <c r="F40" s="176"/>
      <c r="G40" s="176"/>
      <c r="H40" s="176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1787"/>
      <c r="X40" s="207"/>
      <c r="Y40" s="207"/>
      <c r="Z40" s="207"/>
      <c r="AA40" s="207"/>
      <c r="AB40" s="207"/>
      <c r="AC40" s="56"/>
    </row>
    <row r="41" spans="1:29" ht="13.5" customHeight="1">
      <c r="A41" s="182"/>
      <c r="B41" s="174" t="s">
        <v>255</v>
      </c>
      <c r="C41" s="172" t="s">
        <v>117</v>
      </c>
      <c r="D41" s="180"/>
      <c r="E41" s="513">
        <v>0</v>
      </c>
      <c r="F41" s="192">
        <v>610</v>
      </c>
      <c r="G41" s="658">
        <f>SUM(E41:F41)</f>
        <v>610</v>
      </c>
      <c r="H41" s="658" t="s">
        <v>447</v>
      </c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1504"/>
      <c r="T41" s="1504"/>
      <c r="U41" s="1504"/>
      <c r="V41" s="1504"/>
      <c r="W41" s="1504"/>
      <c r="X41" s="207"/>
      <c r="Y41" s="207"/>
      <c r="Z41" s="207"/>
      <c r="AA41" s="207"/>
      <c r="AB41" s="207"/>
      <c r="AC41" s="56"/>
    </row>
    <row r="42" spans="1:29" ht="13.5" customHeight="1">
      <c r="A42" s="182"/>
      <c r="B42" s="174" t="s">
        <v>256</v>
      </c>
      <c r="C42" s="172" t="s">
        <v>190</v>
      </c>
      <c r="D42" s="180"/>
      <c r="E42" s="513">
        <v>0</v>
      </c>
      <c r="F42" s="180">
        <v>130</v>
      </c>
      <c r="G42" s="171">
        <f>SUM(E42:F42)</f>
        <v>130</v>
      </c>
      <c r="H42" s="171" t="s">
        <v>450</v>
      </c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1504"/>
      <c r="T42" s="1504"/>
      <c r="U42" s="1504"/>
      <c r="V42" s="1504"/>
      <c r="W42" s="1504"/>
      <c r="X42" s="207"/>
      <c r="Y42" s="207"/>
      <c r="Z42" s="207"/>
      <c r="AA42" s="207"/>
      <c r="AB42" s="207"/>
      <c r="AC42" s="56"/>
    </row>
    <row r="43" spans="1:29" ht="13.5" customHeight="1">
      <c r="A43" s="182" t="s">
        <v>107</v>
      </c>
      <c r="B43" s="183">
        <v>65</v>
      </c>
      <c r="C43" s="172" t="s">
        <v>311</v>
      </c>
      <c r="D43" s="180"/>
      <c r="E43" s="401">
        <f>SUM(E41:E42)</f>
        <v>0</v>
      </c>
      <c r="F43" s="181">
        <f>SUM(F41:F42)</f>
        <v>740</v>
      </c>
      <c r="G43" s="181">
        <f>SUM(G41:G42)</f>
        <v>740</v>
      </c>
      <c r="H43" s="180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56"/>
    </row>
    <row r="44" spans="1:29" ht="13.5" customHeight="1">
      <c r="A44" s="182" t="s">
        <v>107</v>
      </c>
      <c r="B44" s="195">
        <v>0.105</v>
      </c>
      <c r="C44" s="205" t="s">
        <v>308</v>
      </c>
      <c r="D44" s="180"/>
      <c r="E44" s="945">
        <f>E43+E38+E32</f>
        <v>0</v>
      </c>
      <c r="F44" s="181">
        <f>F43+F38+F32</f>
        <v>8242</v>
      </c>
      <c r="G44" s="181">
        <f>G43+G38+G32</f>
        <v>8242</v>
      </c>
      <c r="H44" s="180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56"/>
    </row>
    <row r="45" spans="1:29" ht="13.5" customHeight="1">
      <c r="A45" s="492" t="s">
        <v>107</v>
      </c>
      <c r="B45" s="702">
        <v>2014</v>
      </c>
      <c r="C45" s="191" t="s">
        <v>282</v>
      </c>
      <c r="D45" s="206"/>
      <c r="E45" s="401">
        <f>E44+E25</f>
        <v>0</v>
      </c>
      <c r="F45" s="434">
        <f>F44+F25</f>
        <v>8494</v>
      </c>
      <c r="G45" s="434">
        <f>G44+G25</f>
        <v>8494</v>
      </c>
      <c r="H45" s="180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56"/>
    </row>
    <row r="46" spans="1:29" ht="13.5" customHeight="1">
      <c r="A46" s="744" t="s">
        <v>107</v>
      </c>
      <c r="B46" s="198"/>
      <c r="C46" s="199" t="s">
        <v>111</v>
      </c>
      <c r="D46" s="192"/>
      <c r="E46" s="513">
        <f>E45</f>
        <v>0</v>
      </c>
      <c r="F46" s="512">
        <f t="shared" ref="F46:G46" si="4">F45</f>
        <v>8494</v>
      </c>
      <c r="G46" s="512">
        <f t="shared" si="4"/>
        <v>8494</v>
      </c>
      <c r="H46" s="192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1:29" ht="13.5" customHeight="1">
      <c r="A47" s="744" t="s">
        <v>107</v>
      </c>
      <c r="B47" s="198"/>
      <c r="C47" s="745" t="s">
        <v>145</v>
      </c>
      <c r="D47" s="739"/>
      <c r="E47" s="401">
        <f>E25</f>
        <v>0</v>
      </c>
      <c r="F47" s="673">
        <f t="shared" ref="F47:G47" si="5">F25</f>
        <v>252</v>
      </c>
      <c r="G47" s="673">
        <f t="shared" si="5"/>
        <v>252</v>
      </c>
      <c r="H47" s="737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1:29" ht="13.5" customHeight="1">
      <c r="A48" s="744" t="s">
        <v>107</v>
      </c>
      <c r="B48" s="198"/>
      <c r="C48" s="199" t="s">
        <v>108</v>
      </c>
      <c r="D48" s="181"/>
      <c r="E48" s="401">
        <f t="shared" ref="E48" si="6">E46-E47</f>
        <v>0</v>
      </c>
      <c r="F48" s="434">
        <f t="shared" ref="F48:G48" si="7">F46-F47</f>
        <v>8242</v>
      </c>
      <c r="G48" s="434">
        <f t="shared" si="7"/>
        <v>8242</v>
      </c>
      <c r="H48" s="180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</row>
    <row r="49" spans="1:29" ht="13.5" customHeight="1">
      <c r="A49" s="1418" t="s">
        <v>448</v>
      </c>
      <c r="B49" s="1418"/>
      <c r="D49" s="180"/>
      <c r="E49" s="399"/>
      <c r="F49" s="180"/>
      <c r="G49" s="180"/>
      <c r="H49" s="180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</row>
    <row r="50" spans="1:29" s="1332" customFormat="1" ht="13.5" customHeight="1">
      <c r="A50" s="1414" t="s">
        <v>444</v>
      </c>
      <c r="B50" s="1329" t="s">
        <v>502</v>
      </c>
      <c r="C50" s="1329"/>
      <c r="D50" s="1330"/>
      <c r="E50" s="1331"/>
      <c r="F50" s="1330"/>
      <c r="G50" s="1330"/>
      <c r="H50" s="1330"/>
      <c r="I50" s="1788"/>
      <c r="J50" s="1788"/>
      <c r="K50" s="1788"/>
      <c r="L50" s="1788"/>
      <c r="M50" s="1788"/>
      <c r="N50" s="1788"/>
      <c r="O50" s="1788"/>
      <c r="P50" s="1788"/>
      <c r="Q50" s="1788"/>
      <c r="R50" s="1788"/>
      <c r="S50" s="1788"/>
      <c r="T50" s="1788"/>
      <c r="U50" s="1788"/>
      <c r="V50" s="1788"/>
      <c r="W50" s="1788"/>
      <c r="X50" s="1788"/>
      <c r="Y50" s="1788"/>
      <c r="Z50" s="1788"/>
      <c r="AA50" s="1788"/>
      <c r="AB50" s="1788"/>
      <c r="AC50" s="1788"/>
    </row>
    <row r="51" spans="1:29" s="1332" customFormat="1" ht="13.5" customHeight="1">
      <c r="A51" s="1414" t="s">
        <v>446</v>
      </c>
      <c r="B51" s="1637" t="s">
        <v>503</v>
      </c>
      <c r="C51" s="1637"/>
      <c r="D51" s="1330"/>
      <c r="E51" s="1331"/>
      <c r="F51" s="1330"/>
      <c r="G51" s="1330"/>
      <c r="H51" s="1330"/>
      <c r="I51" s="1788"/>
      <c r="J51" s="1788"/>
      <c r="K51" s="1788"/>
      <c r="L51" s="1788"/>
      <c r="M51" s="1788"/>
      <c r="N51" s="1788"/>
      <c r="O51" s="1788"/>
      <c r="P51" s="1788"/>
      <c r="Q51" s="1788"/>
      <c r="R51" s="1788"/>
      <c r="S51" s="1788"/>
      <c r="T51" s="1788"/>
      <c r="U51" s="1788"/>
      <c r="V51" s="1788"/>
      <c r="W51" s="1788"/>
      <c r="X51" s="1788"/>
      <c r="Y51" s="1788"/>
      <c r="Z51" s="1788"/>
      <c r="AA51" s="1788"/>
      <c r="AB51" s="1788"/>
      <c r="AC51" s="1788"/>
    </row>
    <row r="52" spans="1:29" s="1332" customFormat="1" ht="13.5" customHeight="1">
      <c r="A52" s="1417" t="s">
        <v>447</v>
      </c>
      <c r="B52" s="1637" t="s">
        <v>504</v>
      </c>
      <c r="C52" s="1637"/>
      <c r="D52" s="1330"/>
      <c r="E52" s="1331"/>
      <c r="F52" s="1330"/>
      <c r="G52" s="1330"/>
      <c r="H52" s="1330"/>
      <c r="I52" s="1788"/>
      <c r="J52" s="1788"/>
      <c r="K52" s="1788"/>
      <c r="L52" s="1788"/>
      <c r="M52" s="1788"/>
      <c r="N52" s="1788"/>
      <c r="O52" s="1788"/>
      <c r="P52" s="1788"/>
      <c r="Q52" s="1788"/>
      <c r="R52" s="1788"/>
      <c r="S52" s="1788"/>
      <c r="T52" s="1788"/>
      <c r="U52" s="1788"/>
      <c r="V52" s="1788"/>
      <c r="W52" s="1788"/>
      <c r="X52" s="1788"/>
      <c r="Y52" s="1788"/>
      <c r="Z52" s="1788"/>
      <c r="AA52" s="1788"/>
      <c r="AB52" s="1788"/>
      <c r="AC52" s="1788"/>
    </row>
    <row r="53" spans="1:29" s="1332" customFormat="1" ht="13.5" customHeight="1">
      <c r="A53" s="1417" t="s">
        <v>450</v>
      </c>
      <c r="B53" s="1332" t="s">
        <v>505</v>
      </c>
      <c r="I53" s="1788"/>
      <c r="J53" s="1788"/>
      <c r="K53" s="1788"/>
      <c r="L53" s="1788"/>
      <c r="M53" s="1788"/>
      <c r="N53" s="1788"/>
      <c r="O53" s="1788"/>
      <c r="P53" s="1788"/>
      <c r="Q53" s="1788"/>
      <c r="R53" s="1788"/>
      <c r="S53" s="1788"/>
      <c r="T53" s="1788"/>
      <c r="U53" s="1788"/>
      <c r="V53" s="1788"/>
      <c r="W53" s="1788"/>
      <c r="X53" s="1788"/>
      <c r="Y53" s="1788"/>
      <c r="Z53" s="1788"/>
      <c r="AA53" s="1788"/>
      <c r="AB53" s="1788"/>
      <c r="AC53" s="1788"/>
    </row>
    <row r="54" spans="1:29" ht="13.5" customHeight="1">
      <c r="C54" s="56"/>
      <c r="D54" s="1731"/>
      <c r="E54" s="918"/>
      <c r="F54" s="1731"/>
      <c r="G54" s="918"/>
      <c r="H54" s="918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</row>
    <row r="55" spans="1:29" ht="13.5" customHeight="1">
      <c r="C55" s="56"/>
      <c r="D55" s="540"/>
      <c r="E55" s="540"/>
      <c r="F55" s="540"/>
      <c r="G55" s="540"/>
      <c r="H55" s="540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</row>
    <row r="56" spans="1:29" ht="13.5" customHeight="1"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</row>
    <row r="57" spans="1:29" ht="13.5" customHeight="1"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</row>
    <row r="58" spans="1:29" ht="13.5" customHeight="1"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</row>
    <row r="59" spans="1:29" ht="13.5" customHeight="1"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</row>
  </sheetData>
  <autoFilter ref="A17:W55">
    <filterColumn colId="1" showButton="0"/>
    <filterColumn colId="2" showButton="0"/>
  </autoFilter>
  <mergeCells count="13">
    <mergeCell ref="B52:C52"/>
    <mergeCell ref="A1:G1"/>
    <mergeCell ref="A2:G2"/>
    <mergeCell ref="A4:G4"/>
    <mergeCell ref="B5:G5"/>
    <mergeCell ref="B51:C51"/>
    <mergeCell ref="B17:D17"/>
    <mergeCell ref="I15:R15"/>
    <mergeCell ref="S15:AB15"/>
    <mergeCell ref="I16:M16"/>
    <mergeCell ref="N16:R16"/>
    <mergeCell ref="S16:W16"/>
    <mergeCell ref="X16:AB16"/>
  </mergeCells>
  <pageMargins left="0.74803149606299213" right="0.74803149606299213" top="0.74803149606299213" bottom="4.1338582677165361" header="0.35433070866141736" footer="3.6614173228346458"/>
  <pageSetup paperSize="9" firstPageNumber="20" orientation="portrait" useFirstPageNumber="1" r:id="rId1"/>
  <headerFooter alignWithMargins="0">
    <oddFooter>&amp;C&amp;"Times New Roman,Regular"&amp;11&amp;P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7" enableFormatConditionsCalculation="0"/>
  <dimension ref="A1:AG56"/>
  <sheetViews>
    <sheetView view="pageBreakPreview" topLeftCell="A19" workbookViewId="0">
      <selection activeCell="L41" sqref="L41"/>
    </sheetView>
  </sheetViews>
  <sheetFormatPr defaultColWidth="9.140625" defaultRowHeight="12.75"/>
  <cols>
    <col min="1" max="1" width="5.28515625" style="48" customWidth="1"/>
    <col min="2" max="2" width="8.85546875" style="48" customWidth="1"/>
    <col min="3" max="3" width="33.28515625" style="48" customWidth="1"/>
    <col min="4" max="4" width="7.42578125" style="48" customWidth="1"/>
    <col min="5" max="5" width="9.42578125" style="48" customWidth="1"/>
    <col min="6" max="6" width="10.5703125" style="48" customWidth="1"/>
    <col min="7" max="7" width="9" style="48" customWidth="1"/>
    <col min="8" max="8" width="2.85546875" style="48" customWidth="1"/>
    <col min="9" max="9" width="5.42578125" style="48" customWidth="1"/>
    <col min="10" max="12" width="9.140625" style="48"/>
    <col min="13" max="13" width="9.5703125" style="48" bestFit="1" customWidth="1"/>
    <col min="14" max="17" width="9.140625" style="48"/>
    <col min="18" max="18" width="9.28515625" style="48" bestFit="1" customWidth="1"/>
    <col min="19" max="22" width="9.140625" style="48"/>
    <col min="23" max="23" width="10.7109375" style="48" customWidth="1"/>
    <col min="24" max="26" width="9.140625" style="48"/>
    <col min="27" max="27" width="4.5703125" style="48" customWidth="1"/>
    <col min="28" max="28" width="11" style="48" customWidth="1"/>
    <col min="29" max="16384" width="9.140625" style="48"/>
  </cols>
  <sheetData>
    <row r="1" spans="1:33">
      <c r="A1" s="1638" t="s">
        <v>211</v>
      </c>
      <c r="B1" s="1638"/>
      <c r="C1" s="1638"/>
      <c r="D1" s="1638"/>
      <c r="E1" s="1638"/>
      <c r="F1" s="1638"/>
      <c r="G1" s="1638"/>
      <c r="H1" s="912"/>
      <c r="I1" s="21"/>
      <c r="J1" s="21"/>
      <c r="K1" s="21"/>
    </row>
    <row r="2" spans="1:33">
      <c r="A2" s="1638" t="s">
        <v>212</v>
      </c>
      <c r="B2" s="1638"/>
      <c r="C2" s="1638"/>
      <c r="D2" s="1638"/>
      <c r="E2" s="1638"/>
      <c r="F2" s="1638"/>
      <c r="G2" s="1638"/>
      <c r="H2" s="912"/>
      <c r="I2" s="21"/>
      <c r="J2" s="21"/>
      <c r="K2" s="21"/>
    </row>
    <row r="3" spans="1:33">
      <c r="A3" s="26"/>
      <c r="B3" s="26"/>
      <c r="C3" s="31"/>
      <c r="D3" s="303"/>
      <c r="E3" s="22"/>
      <c r="F3" s="31"/>
      <c r="G3" s="31"/>
      <c r="H3" s="31"/>
      <c r="I3" s="31"/>
      <c r="J3" s="31"/>
      <c r="K3" s="31"/>
    </row>
    <row r="4" spans="1:33">
      <c r="A4" s="1589" t="s">
        <v>423</v>
      </c>
      <c r="B4" s="1589"/>
      <c r="C4" s="1589"/>
      <c r="D4" s="1589"/>
      <c r="E4" s="1589"/>
      <c r="F4" s="1589"/>
      <c r="G4" s="1589"/>
      <c r="H4" s="910"/>
      <c r="I4" s="201"/>
      <c r="J4" s="201"/>
      <c r="K4" s="201"/>
    </row>
    <row r="5" spans="1:33" ht="13.5">
      <c r="A5" s="125"/>
      <c r="B5" s="1590"/>
      <c r="C5" s="1590"/>
      <c r="D5" s="1590"/>
      <c r="E5" s="1590"/>
      <c r="F5" s="1590"/>
      <c r="G5" s="1590"/>
      <c r="H5" s="911"/>
      <c r="I5" s="1545"/>
      <c r="J5" s="1545"/>
      <c r="K5" s="1545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6" spans="1:33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107"/>
      <c r="K6" s="107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33">
      <c r="A7" s="125"/>
      <c r="B7" s="138" t="s">
        <v>32</v>
      </c>
      <c r="C7" s="104" t="s">
        <v>33</v>
      </c>
      <c r="D7" s="139" t="s">
        <v>108</v>
      </c>
      <c r="E7" s="106">
        <v>69745</v>
      </c>
      <c r="F7" s="140">
        <v>110000</v>
      </c>
      <c r="G7" s="106">
        <f>SUM(E7:F7)</f>
        <v>179745</v>
      </c>
      <c r="H7" s="106"/>
      <c r="I7" s="106"/>
      <c r="J7" s="106"/>
      <c r="K7" s="10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</row>
    <row r="8" spans="1:33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107"/>
      <c r="J8" s="107"/>
      <c r="K8" s="107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33">
      <c r="A9" s="125"/>
      <c r="B9" s="138"/>
      <c r="C9" s="141" t="s">
        <v>192</v>
      </c>
      <c r="D9" s="142" t="s">
        <v>108</v>
      </c>
      <c r="E9" s="144">
        <f>G26</f>
        <v>1400</v>
      </c>
      <c r="F9" s="154">
        <f>G280</f>
        <v>0</v>
      </c>
      <c r="G9" s="144">
        <f>SUM(E9:F9)</f>
        <v>1400</v>
      </c>
      <c r="H9" s="144"/>
      <c r="I9" s="154"/>
      <c r="J9" s="107"/>
      <c r="K9" s="107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</row>
    <row r="10" spans="1:33">
      <c r="A10" s="125"/>
      <c r="B10" s="145" t="s">
        <v>107</v>
      </c>
      <c r="C10" s="104" t="s">
        <v>54</v>
      </c>
      <c r="D10" s="146" t="s">
        <v>108</v>
      </c>
      <c r="E10" s="147">
        <f>SUM(E7:E9)</f>
        <v>71145</v>
      </c>
      <c r="F10" s="147">
        <f>SUM(F7:F9)</f>
        <v>110000</v>
      </c>
      <c r="G10" s="147">
        <f>SUM(E10:F10)</f>
        <v>181145</v>
      </c>
      <c r="H10" s="106"/>
      <c r="I10" s="106"/>
      <c r="J10" s="106"/>
      <c r="K10" s="10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33">
      <c r="A11" s="125"/>
      <c r="B11" s="138"/>
      <c r="C11" s="104"/>
      <c r="D11" s="105"/>
      <c r="E11" s="105"/>
      <c r="F11" s="139"/>
      <c r="G11" s="105"/>
      <c r="H11" s="105"/>
      <c r="I11" s="105"/>
      <c r="J11" s="105"/>
      <c r="K11" s="105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</row>
    <row r="12" spans="1:33">
      <c r="A12" s="125"/>
      <c r="B12" s="138" t="s">
        <v>55</v>
      </c>
      <c r="C12" s="104" t="s">
        <v>56</v>
      </c>
      <c r="D12" s="104"/>
      <c r="E12" s="104"/>
      <c r="F12" s="149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56"/>
    </row>
    <row r="13" spans="1:33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56"/>
    </row>
    <row r="14" spans="1:33" ht="14.25" thickTop="1" thickBot="1">
      <c r="A14" s="151"/>
      <c r="B14" s="1602" t="s">
        <v>57</v>
      </c>
      <c r="C14" s="1602"/>
      <c r="D14" s="1602"/>
      <c r="E14" s="133" t="s">
        <v>109</v>
      </c>
      <c r="F14" s="133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56"/>
    </row>
    <row r="15" spans="1:33" ht="13.5" thickTop="1">
      <c r="A15" s="541"/>
      <c r="B15" s="749"/>
      <c r="C15" s="477"/>
      <c r="D15" s="6"/>
      <c r="E15" s="6"/>
      <c r="F15" s="6"/>
      <c r="G15" s="6"/>
      <c r="H15" s="6"/>
      <c r="I15" s="6"/>
      <c r="J15" s="6"/>
      <c r="K15" s="6"/>
      <c r="L15" s="6"/>
      <c r="M15" s="6"/>
      <c r="N15" s="657"/>
      <c r="O15" s="657"/>
      <c r="P15" s="657"/>
      <c r="Q15" s="657"/>
      <c r="R15" s="749"/>
      <c r="S15" s="657"/>
      <c r="T15" s="657"/>
      <c r="U15" s="657"/>
      <c r="V15" s="657"/>
      <c r="W15" s="657"/>
      <c r="X15" s="657"/>
      <c r="Y15" s="657"/>
      <c r="Z15" s="657"/>
      <c r="AA15" s="657"/>
      <c r="AB15" s="657"/>
      <c r="AC15" s="657"/>
      <c r="AD15" s="1"/>
      <c r="AE15" s="1"/>
      <c r="AF15" s="1"/>
      <c r="AG15" s="1"/>
    </row>
    <row r="16" spans="1:33">
      <c r="A16" s="750"/>
      <c r="B16" s="639"/>
      <c r="C16" s="179" t="s">
        <v>111</v>
      </c>
      <c r="D16" s="746"/>
      <c r="E16" s="746"/>
      <c r="F16" s="746"/>
      <c r="G16" s="746"/>
      <c r="H16" s="746"/>
      <c r="I16" s="774"/>
      <c r="J16" s="774"/>
      <c r="K16" s="774"/>
      <c r="L16" s="774"/>
      <c r="M16" s="774"/>
      <c r="N16" s="207"/>
      <c r="O16" s="207"/>
      <c r="P16" s="207"/>
      <c r="Q16" s="207"/>
      <c r="R16" s="299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66"/>
      <c r="AE16" s="66"/>
      <c r="AF16" s="66"/>
      <c r="AG16" s="66"/>
    </row>
    <row r="17" spans="1:29">
      <c r="A17" s="750" t="s">
        <v>112</v>
      </c>
      <c r="B17" s="751">
        <v>2230</v>
      </c>
      <c r="C17" s="179" t="s">
        <v>313</v>
      </c>
      <c r="D17" s="67"/>
      <c r="E17" s="67"/>
      <c r="F17" s="67"/>
      <c r="G17" s="67"/>
      <c r="H17" s="67"/>
      <c r="I17" s="207"/>
      <c r="J17" s="207"/>
      <c r="K17" s="207"/>
      <c r="L17" s="207"/>
      <c r="M17" s="299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56"/>
    </row>
    <row r="18" spans="1:29">
      <c r="A18" s="750"/>
      <c r="B18" s="752">
        <v>1</v>
      </c>
      <c r="C18" s="684" t="s">
        <v>213</v>
      </c>
      <c r="D18" s="67"/>
      <c r="E18" s="67"/>
      <c r="F18" s="67"/>
      <c r="G18" s="67"/>
      <c r="H18" s="67"/>
      <c r="I18" s="207"/>
      <c r="J18" s="207"/>
      <c r="K18" s="207"/>
      <c r="L18" s="207"/>
      <c r="M18" s="299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56"/>
    </row>
    <row r="19" spans="1:29">
      <c r="A19" s="750"/>
      <c r="B19" s="753">
        <v>1.0009999999999999</v>
      </c>
      <c r="C19" s="179" t="s">
        <v>113</v>
      </c>
      <c r="D19" s="67"/>
      <c r="E19" s="67"/>
      <c r="F19" s="67"/>
      <c r="G19" s="67"/>
      <c r="H19" s="67"/>
      <c r="I19" s="207"/>
      <c r="J19" s="207"/>
      <c r="K19" s="207"/>
      <c r="L19" s="207"/>
      <c r="M19" s="299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56"/>
    </row>
    <row r="20" spans="1:29">
      <c r="A20" s="750"/>
      <c r="B20" s="754">
        <v>60</v>
      </c>
      <c r="C20" s="684" t="s">
        <v>46</v>
      </c>
      <c r="D20" s="67"/>
      <c r="E20" s="67"/>
      <c r="F20" s="67"/>
      <c r="G20" s="67"/>
      <c r="H20" s="67"/>
      <c r="I20" s="207"/>
      <c r="J20" s="207"/>
      <c r="K20" s="207"/>
      <c r="L20" s="207"/>
      <c r="M20" s="299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56"/>
    </row>
    <row r="21" spans="1:29">
      <c r="A21" s="750"/>
      <c r="B21" s="755" t="s">
        <v>47</v>
      </c>
      <c r="C21" s="684" t="s">
        <v>190</v>
      </c>
      <c r="D21" s="180"/>
      <c r="E21" s="919">
        <v>0</v>
      </c>
      <c r="F21" s="192">
        <v>1400</v>
      </c>
      <c r="G21" s="658">
        <f>SUM(E21:F21)</f>
        <v>1400</v>
      </c>
      <c r="H21" s="658" t="s">
        <v>444</v>
      </c>
      <c r="I21" s="1504"/>
      <c r="J21" s="1504"/>
      <c r="K21" s="1504"/>
      <c r="L21" s="1504"/>
      <c r="M21" s="1760"/>
      <c r="N21" s="1504"/>
      <c r="O21" s="1504"/>
      <c r="P21" s="1504"/>
      <c r="Q21" s="1789"/>
      <c r="R21" s="1504"/>
      <c r="S21" s="1504"/>
      <c r="T21" s="1504"/>
      <c r="U21" s="1504"/>
      <c r="V21" s="1789"/>
      <c r="W21" s="1504"/>
      <c r="X21" s="1504"/>
      <c r="Y21" s="1504"/>
      <c r="Z21" s="1504"/>
      <c r="AA21" s="1789"/>
      <c r="AB21" s="1504"/>
      <c r="AC21" s="56"/>
    </row>
    <row r="22" spans="1:29">
      <c r="A22" s="750" t="s">
        <v>107</v>
      </c>
      <c r="B22" s="754">
        <v>60</v>
      </c>
      <c r="C22" s="684" t="s">
        <v>46</v>
      </c>
      <c r="D22" s="180"/>
      <c r="E22" s="920">
        <f>SUM(E21:E21)</f>
        <v>0</v>
      </c>
      <c r="F22" s="181">
        <f>SUM(F21:F21)</f>
        <v>1400</v>
      </c>
      <c r="G22" s="181">
        <f>SUM(G21:G21)</f>
        <v>1400</v>
      </c>
      <c r="H22" s="180"/>
      <c r="I22" s="207"/>
      <c r="J22" s="207"/>
      <c r="K22" s="207"/>
      <c r="L22" s="207"/>
      <c r="M22" s="299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56"/>
    </row>
    <row r="23" spans="1:29">
      <c r="A23" s="388" t="s">
        <v>107</v>
      </c>
      <c r="B23" s="756">
        <v>1.0009999999999999</v>
      </c>
      <c r="C23" s="184" t="s">
        <v>113</v>
      </c>
      <c r="D23" s="180"/>
      <c r="E23" s="920">
        <f t="shared" ref="E23:G23" si="0">E22</f>
        <v>0</v>
      </c>
      <c r="F23" s="181">
        <f t="shared" si="0"/>
        <v>1400</v>
      </c>
      <c r="G23" s="181">
        <f t="shared" si="0"/>
        <v>1400</v>
      </c>
      <c r="H23" s="180"/>
      <c r="I23" s="207"/>
      <c r="J23" s="207"/>
      <c r="K23" s="207"/>
      <c r="L23" s="207"/>
      <c r="M23" s="299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56"/>
    </row>
    <row r="24" spans="1:29">
      <c r="A24" s="750" t="s">
        <v>107</v>
      </c>
      <c r="B24" s="752">
        <v>1</v>
      </c>
      <c r="C24" s="684" t="s">
        <v>213</v>
      </c>
      <c r="D24" s="180"/>
      <c r="E24" s="654">
        <f>E23</f>
        <v>0</v>
      </c>
      <c r="F24" s="434">
        <f t="shared" ref="F24:G24" si="1">F23</f>
        <v>1400</v>
      </c>
      <c r="G24" s="434">
        <f t="shared" si="1"/>
        <v>1400</v>
      </c>
      <c r="H24" s="180"/>
      <c r="I24" s="207"/>
      <c r="J24" s="207"/>
      <c r="K24" s="207"/>
      <c r="L24" s="207"/>
      <c r="M24" s="299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56"/>
    </row>
    <row r="25" spans="1:29">
      <c r="A25" s="758" t="s">
        <v>107</v>
      </c>
      <c r="B25" s="759">
        <v>2230</v>
      </c>
      <c r="C25" s="747" t="s">
        <v>313</v>
      </c>
      <c r="D25" s="206"/>
      <c r="E25" s="654">
        <f>E24</f>
        <v>0</v>
      </c>
      <c r="F25" s="434">
        <f t="shared" ref="F25:G25" si="2">F24</f>
        <v>1400</v>
      </c>
      <c r="G25" s="434">
        <f t="shared" si="2"/>
        <v>1400</v>
      </c>
      <c r="H25" s="180"/>
      <c r="I25" s="207"/>
      <c r="J25" s="207"/>
      <c r="K25" s="207"/>
      <c r="L25" s="207"/>
      <c r="M25" s="299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56"/>
    </row>
    <row r="26" spans="1:29">
      <c r="A26" s="339" t="s">
        <v>107</v>
      </c>
      <c r="B26" s="340"/>
      <c r="C26" s="208" t="s">
        <v>111</v>
      </c>
      <c r="D26" s="181"/>
      <c r="E26" s="654">
        <f>E25</f>
        <v>0</v>
      </c>
      <c r="F26" s="434">
        <f t="shared" ref="F26:G26" si="3">F25</f>
        <v>1400</v>
      </c>
      <c r="G26" s="434">
        <f t="shared" si="3"/>
        <v>1400</v>
      </c>
      <c r="H26" s="180"/>
      <c r="I26" s="207"/>
      <c r="J26" s="207"/>
      <c r="K26" s="207"/>
      <c r="L26" s="207"/>
      <c r="M26" s="299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56"/>
    </row>
    <row r="27" spans="1:29">
      <c r="A27" s="339" t="s">
        <v>107</v>
      </c>
      <c r="B27" s="340"/>
      <c r="C27" s="208" t="s">
        <v>108</v>
      </c>
      <c r="D27" s="200"/>
      <c r="E27" s="654">
        <f>E26</f>
        <v>0</v>
      </c>
      <c r="F27" s="434">
        <f t="shared" ref="F27:G27" si="4">F26</f>
        <v>1400</v>
      </c>
      <c r="G27" s="434">
        <f t="shared" si="4"/>
        <v>1400</v>
      </c>
      <c r="H27" s="171"/>
      <c r="I27" s="207"/>
      <c r="J27" s="207"/>
      <c r="K27" s="207"/>
      <c r="L27" s="207"/>
      <c r="M27" s="299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56"/>
    </row>
    <row r="28" spans="1:29">
      <c r="A28" s="1640" t="s">
        <v>445</v>
      </c>
      <c r="B28" s="1640"/>
      <c r="C28" s="1640"/>
      <c r="D28" s="171"/>
      <c r="E28" s="169"/>
      <c r="F28" s="171"/>
      <c r="G28" s="171"/>
      <c r="H28" s="171"/>
      <c r="I28" s="207"/>
      <c r="J28" s="207"/>
      <c r="K28" s="207"/>
      <c r="L28" s="207"/>
      <c r="M28" s="299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56"/>
    </row>
    <row r="29" spans="1:29" ht="15" customHeight="1">
      <c r="A29" s="1417" t="s">
        <v>444</v>
      </c>
      <c r="B29" s="1332" t="s">
        <v>491</v>
      </c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</row>
    <row r="30" spans="1:29">
      <c r="C30" s="56"/>
      <c r="D30" s="1731"/>
      <c r="E30" s="918"/>
      <c r="F30" s="1731"/>
      <c r="G30" s="918"/>
      <c r="H30" s="918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</row>
    <row r="31" spans="1:29">
      <c r="C31" s="56"/>
      <c r="D31" s="540"/>
      <c r="E31" s="540"/>
      <c r="F31" s="540"/>
      <c r="G31" s="540"/>
      <c r="H31" s="540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</row>
    <row r="32" spans="1:29"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9:29"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9:29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</row>
    <row r="35" spans="9:29"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</row>
    <row r="36" spans="9:29"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</row>
    <row r="37" spans="9:29"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</row>
    <row r="38" spans="9:29"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</row>
    <row r="39" spans="9:29"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</row>
    <row r="40" spans="9:29"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</row>
    <row r="41" spans="9:29"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</row>
    <row r="42" spans="9:29"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</row>
    <row r="43" spans="9:29"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</row>
    <row r="44" spans="9:29"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</row>
    <row r="45" spans="9:29"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</row>
    <row r="46" spans="9:29"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9:29"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9:29"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</row>
    <row r="49" spans="9:29"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</row>
    <row r="50" spans="9:29"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</row>
    <row r="51" spans="9:29"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</row>
    <row r="52" spans="9:29"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</row>
    <row r="53" spans="9:29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</row>
    <row r="54" spans="9:29"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</row>
    <row r="55" spans="9:29"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</row>
    <row r="56" spans="9:29"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</row>
  </sheetData>
  <customSheetViews>
    <customSheetView guid="{44B5F5DE-C96C-4269-969A-574D4EEEEEF5}" showPageBreaks="1" printArea="1" view="pageBreakPreview" topLeftCell="A2">
      <selection activeCell="C21" sqref="C21"/>
      <pageMargins left="0.74803149606299202" right="0.74803149606299202" top="0.74803149606299202" bottom="4.1338582677165396" header="0.35" footer="3.67"/>
      <pageSetup paperSize="9" firstPageNumber="21" orientation="portrait" useFirstPageNumber="1" r:id="rId1"/>
      <headerFooter alignWithMargins="0">
        <oddFooter>&amp;C&amp;"Times New Roman,Regular"&amp;11&amp;P</oddFooter>
      </headerFooter>
    </customSheetView>
    <customSheetView guid="{BDCF7345-18B1-4C88-89F2-E67F940CDF85}" showPageBreaks="1" printArea="1" view="pageBreakPreview">
      <selection activeCell="J12" sqref="J12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</customSheetView>
    <customSheetView guid="{0A01029B-7B3B-461F-BED3-37847DEE34DD}" topLeftCell="A9">
      <selection activeCell="E33" sqref="E33:H33"/>
      <pageMargins left="0.75" right="0.75" top="1" bottom="1" header="0.5" footer="0.5"/>
      <pageSetup orientation="portrait" horizontalDpi="0" verticalDpi="0" r:id="rId3"/>
      <headerFooter alignWithMargins="0"/>
    </customSheetView>
    <customSheetView guid="{E4E8F753-76B4-42E1-AD26-8B3589CB8A4B}" showRuler="0" topLeftCell="A9">
      <selection activeCell="E33" sqref="E33:H33"/>
      <pageMargins left="0.75" right="0.75" top="1" bottom="1" header="0.5" footer="0.5"/>
      <pageSetup orientation="portrait" horizontalDpi="0" verticalDpi="0" r:id="rId4"/>
      <headerFooter alignWithMargins="0"/>
    </customSheetView>
    <customSheetView guid="{CBFC2224-D3AC-4AA3-8CE4-B555FCF23158}" showPageBreaks="1" printArea="1" view="pageBreakPreview" topLeftCell="A2">
      <selection activeCell="C21" sqref="C21"/>
      <pageMargins left="0.74803149606299202" right="0.74803149606299202" top="0.74803149606299202" bottom="4.1338582677165396" header="0.35" footer="3.67"/>
      <pageSetup paperSize="9" firstPageNumber="21" orientation="portrait" useFirstPageNumber="1" r:id="rId5"/>
      <headerFooter alignWithMargins="0">
        <oddFooter>&amp;C&amp;"Times New Roman,Regular"&amp;11&amp;P</oddFooter>
      </headerFooter>
    </customSheetView>
  </customSheetViews>
  <mergeCells count="13">
    <mergeCell ref="A28:C28"/>
    <mergeCell ref="B13:G13"/>
    <mergeCell ref="B14:D14"/>
    <mergeCell ref="A1:G1"/>
    <mergeCell ref="A2:G2"/>
    <mergeCell ref="A4:G4"/>
    <mergeCell ref="B5:G5"/>
    <mergeCell ref="I12:R12"/>
    <mergeCell ref="S12:AB12"/>
    <mergeCell ref="I13:M13"/>
    <mergeCell ref="N13:R13"/>
    <mergeCell ref="S13:W13"/>
    <mergeCell ref="X13:AB13"/>
  </mergeCells>
  <phoneticPr fontId="37" type="noConversion"/>
  <pageMargins left="0.74803149606299213" right="0.74803149606299213" top="0.74803149606299213" bottom="4.1338582677165361" header="0.35433070866141736" footer="3.6614173228346458"/>
  <pageSetup paperSize="9" firstPageNumber="22" orientation="portrait" useFirstPageNumber="1" r:id="rId6"/>
  <headerFooter alignWithMargins="0">
    <oddFooter>&amp;C&amp;"Times New Roman,Regular"&amp;11&amp;P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syncVertical="1" syncRef="A10" transitionEvaluation="1" codeName="Sheet20"/>
  <dimension ref="A1:AG46"/>
  <sheetViews>
    <sheetView view="pageBreakPreview" topLeftCell="A10" zoomScaleSheetLayoutView="100" workbookViewId="0">
      <selection activeCell="C28" sqref="C28:H30"/>
    </sheetView>
  </sheetViews>
  <sheetFormatPr defaultColWidth="12.42578125" defaultRowHeight="12.75"/>
  <cols>
    <col min="1" max="1" width="5.28515625" style="42" customWidth="1"/>
    <col min="2" max="2" width="8.85546875" style="42" customWidth="1"/>
    <col min="3" max="3" width="33.28515625" style="23" customWidth="1"/>
    <col min="4" max="4" width="7.42578125" style="25" customWidth="1"/>
    <col min="5" max="5" width="9.42578125" style="25" customWidth="1"/>
    <col min="6" max="6" width="10.5703125" style="23" customWidth="1"/>
    <col min="7" max="7" width="9" style="23" customWidth="1"/>
    <col min="8" max="8" width="3.7109375" style="23" customWidth="1"/>
    <col min="9" max="9" width="3.140625" style="23" customWidth="1"/>
    <col min="10" max="10" width="5.7109375" style="23" customWidth="1"/>
    <col min="11" max="11" width="8.28515625" style="23" customWidth="1"/>
    <col min="12" max="12" width="8.5703125" style="23" customWidth="1"/>
    <col min="13" max="13" width="9" style="23" customWidth="1"/>
    <col min="14" max="14" width="11.5703125" style="23" customWidth="1"/>
    <col min="15" max="15" width="3.28515625" style="23" customWidth="1"/>
    <col min="16" max="16" width="3.85546875" style="23" customWidth="1"/>
    <col min="17" max="17" width="2.28515625" style="23" customWidth="1"/>
    <col min="18" max="18" width="2.7109375" style="23" customWidth="1"/>
    <col min="19" max="19" width="2.42578125" style="23" customWidth="1"/>
    <col min="20" max="16384" width="12.42578125" style="23"/>
  </cols>
  <sheetData>
    <row r="1" spans="1:33">
      <c r="A1" s="1638" t="s">
        <v>80</v>
      </c>
      <c r="B1" s="1638"/>
      <c r="C1" s="1638"/>
      <c r="D1" s="1638"/>
      <c r="E1" s="1638"/>
      <c r="F1" s="1638"/>
      <c r="G1" s="1638"/>
      <c r="H1" s="1265"/>
      <c r="I1" s="21"/>
      <c r="J1" s="21"/>
    </row>
    <row r="2" spans="1:33">
      <c r="A2" s="1638" t="s">
        <v>81</v>
      </c>
      <c r="B2" s="1638"/>
      <c r="C2" s="1638"/>
      <c r="D2" s="1638"/>
      <c r="E2" s="1638"/>
      <c r="F2" s="1638"/>
      <c r="G2" s="1638"/>
      <c r="H2" s="1265"/>
      <c r="I2" s="1556"/>
      <c r="J2" s="1556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3">
      <c r="A3" s="26"/>
      <c r="B3" s="26"/>
      <c r="C3" s="31"/>
      <c r="D3" s="303"/>
      <c r="E3" s="22"/>
      <c r="F3" s="31"/>
      <c r="G3" s="31"/>
      <c r="H3" s="31"/>
      <c r="I3" s="31"/>
      <c r="J3" s="31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3">
      <c r="A4" s="1589" t="s">
        <v>424</v>
      </c>
      <c r="B4" s="1589"/>
      <c r="C4" s="1589"/>
      <c r="D4" s="1589"/>
      <c r="E4" s="1589"/>
      <c r="F4" s="1589"/>
      <c r="G4" s="1589"/>
      <c r="H4" s="1263"/>
      <c r="I4" s="331"/>
      <c r="J4" s="331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1:33" ht="13.5">
      <c r="A5" s="125"/>
      <c r="B5" s="1590"/>
      <c r="C5" s="1590"/>
      <c r="D5" s="1590"/>
      <c r="E5" s="1590"/>
      <c r="F5" s="1590"/>
      <c r="G5" s="1590"/>
      <c r="H5" s="1264"/>
      <c r="I5" s="1545"/>
      <c r="J5" s="1545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3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107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3">
      <c r="A7" s="125"/>
      <c r="B7" s="138" t="s">
        <v>32</v>
      </c>
      <c r="C7" s="104" t="s">
        <v>33</v>
      </c>
      <c r="D7" s="139" t="s">
        <v>108</v>
      </c>
      <c r="E7" s="106">
        <v>2803696</v>
      </c>
      <c r="F7" s="140">
        <v>1803276</v>
      </c>
      <c r="G7" s="106">
        <f>SUM(E7:F7)</f>
        <v>4606972</v>
      </c>
      <c r="H7" s="106"/>
      <c r="I7" s="106"/>
      <c r="J7" s="106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3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107"/>
      <c r="J8" s="107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3">
      <c r="A9" s="125"/>
      <c r="B9" s="138"/>
      <c r="C9" s="141" t="s">
        <v>192</v>
      </c>
      <c r="D9" s="142" t="s">
        <v>108</v>
      </c>
      <c r="E9" s="144">
        <f>G24</f>
        <v>20000</v>
      </c>
      <c r="F9" s="154">
        <v>0</v>
      </c>
      <c r="G9" s="144">
        <f>SUM(E9:F9)</f>
        <v>20000</v>
      </c>
      <c r="H9" s="144"/>
      <c r="I9" s="107"/>
      <c r="J9" s="107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3">
      <c r="A10" s="125"/>
      <c r="B10" s="145" t="s">
        <v>107</v>
      </c>
      <c r="C10" s="104" t="s">
        <v>54</v>
      </c>
      <c r="D10" s="146" t="s">
        <v>108</v>
      </c>
      <c r="E10" s="147">
        <f>SUM(E7:E9)</f>
        <v>2823696</v>
      </c>
      <c r="F10" s="147">
        <f>SUM(F7:F9)</f>
        <v>1803276</v>
      </c>
      <c r="G10" s="147">
        <f>SUM(E10:F10)</f>
        <v>4626972</v>
      </c>
      <c r="H10" s="106"/>
      <c r="I10" s="106"/>
      <c r="J10" s="106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3">
      <c r="A11" s="125"/>
      <c r="B11" s="138"/>
      <c r="C11" s="104"/>
      <c r="D11" s="105"/>
      <c r="E11" s="105"/>
      <c r="F11" s="139"/>
      <c r="G11" s="105"/>
      <c r="H11" s="105"/>
      <c r="I11" s="105"/>
      <c r="J11" s="10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3">
      <c r="A12" s="125"/>
      <c r="B12" s="138" t="s">
        <v>55</v>
      </c>
      <c r="C12" s="104" t="s">
        <v>56</v>
      </c>
      <c r="D12" s="104"/>
      <c r="E12" s="104"/>
      <c r="F12" s="149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24"/>
      <c r="AD12" s="24"/>
      <c r="AE12" s="24"/>
      <c r="AF12" s="24"/>
    </row>
    <row r="13" spans="1:33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24"/>
      <c r="AD13" s="24"/>
      <c r="AE13" s="24"/>
      <c r="AF13" s="24"/>
    </row>
    <row r="14" spans="1:33" ht="14.25" thickTop="1" thickBot="1">
      <c r="A14" s="151"/>
      <c r="B14" s="1602" t="s">
        <v>57</v>
      </c>
      <c r="C14" s="1602"/>
      <c r="D14" s="1602"/>
      <c r="E14" s="133" t="s">
        <v>109</v>
      </c>
      <c r="F14" s="133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24"/>
      <c r="AD14" s="24"/>
      <c r="AE14" s="24"/>
      <c r="AF14" s="24"/>
    </row>
    <row r="15" spans="1:33" ht="13.5" thickTop="1">
      <c r="A15" s="719"/>
      <c r="B15" s="325"/>
      <c r="C15" s="480" t="s">
        <v>111</v>
      </c>
      <c r="D15" s="634"/>
      <c r="E15" s="634"/>
      <c r="F15" s="634"/>
      <c r="G15" s="634"/>
      <c r="H15" s="634"/>
      <c r="I15" s="310"/>
      <c r="J15" s="310"/>
      <c r="K15" s="310"/>
      <c r="L15" s="310"/>
      <c r="M15" s="310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04"/>
    </row>
    <row r="16" spans="1:33">
      <c r="A16" s="320" t="s">
        <v>112</v>
      </c>
      <c r="B16" s="314">
        <v>2506</v>
      </c>
      <c r="C16" s="315" t="s">
        <v>314</v>
      </c>
      <c r="D16" s="478"/>
      <c r="E16" s="478"/>
      <c r="F16" s="478"/>
      <c r="G16" s="478"/>
      <c r="H16" s="478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24"/>
      <c r="AD16" s="24"/>
      <c r="AE16" s="24"/>
      <c r="AF16" s="24"/>
    </row>
    <row r="17" spans="1:32">
      <c r="A17" s="320"/>
      <c r="B17" s="375">
        <v>0.8</v>
      </c>
      <c r="C17" s="315" t="s">
        <v>48</v>
      </c>
      <c r="D17" s="319"/>
      <c r="E17" s="319"/>
      <c r="F17" s="319"/>
      <c r="G17" s="613"/>
      <c r="H17" s="613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24"/>
      <c r="AD17" s="24"/>
      <c r="AE17" s="24"/>
      <c r="AF17" s="24"/>
    </row>
    <row r="18" spans="1:32">
      <c r="A18" s="320"/>
      <c r="B18" s="307">
        <v>60</v>
      </c>
      <c r="C18" s="717" t="s">
        <v>315</v>
      </c>
      <c r="D18" s="478"/>
      <c r="E18" s="478"/>
      <c r="F18" s="478"/>
      <c r="G18" s="311"/>
      <c r="H18" s="311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24"/>
      <c r="AD18" s="24"/>
      <c r="AE18" s="24"/>
      <c r="AF18" s="24"/>
    </row>
    <row r="19" spans="1:32">
      <c r="A19" s="320"/>
      <c r="B19" s="435" t="s">
        <v>249</v>
      </c>
      <c r="C19" s="320" t="s">
        <v>316</v>
      </c>
      <c r="D19" s="399"/>
      <c r="E19" s="617">
        <v>20000</v>
      </c>
      <c r="F19" s="618">
        <f>F18</f>
        <v>0</v>
      </c>
      <c r="G19" s="429">
        <f>SUM(E19:F19)</f>
        <v>20000</v>
      </c>
      <c r="H19" s="169" t="s">
        <v>444</v>
      </c>
      <c r="I19" s="1750"/>
      <c r="J19" s="1750"/>
      <c r="K19" s="1750"/>
      <c r="L19" s="1750"/>
      <c r="M19" s="1519"/>
      <c r="N19" s="1750"/>
      <c r="O19" s="1750"/>
      <c r="P19" s="1750"/>
      <c r="Q19" s="1750"/>
      <c r="R19" s="1750"/>
      <c r="S19" s="1750"/>
      <c r="T19" s="1750"/>
      <c r="U19" s="1750"/>
      <c r="V19" s="1750"/>
      <c r="W19" s="1750"/>
      <c r="X19" s="357"/>
      <c r="Y19" s="357"/>
      <c r="Z19" s="357"/>
      <c r="AA19" s="357"/>
      <c r="AB19" s="357"/>
      <c r="AC19" s="24"/>
      <c r="AD19" s="24"/>
      <c r="AE19" s="24"/>
      <c r="AF19" s="24"/>
    </row>
    <row r="20" spans="1:32">
      <c r="A20" s="436" t="s">
        <v>107</v>
      </c>
      <c r="B20" s="307">
        <v>60</v>
      </c>
      <c r="C20" s="717" t="s">
        <v>315</v>
      </c>
      <c r="D20" s="611"/>
      <c r="E20" s="617">
        <f t="shared" ref="E20:G21" si="0">E19</f>
        <v>20000</v>
      </c>
      <c r="F20" s="618">
        <f>F19</f>
        <v>0</v>
      </c>
      <c r="G20" s="617">
        <f t="shared" si="0"/>
        <v>20000</v>
      </c>
      <c r="H20" s="433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24"/>
      <c r="AD20" s="24"/>
      <c r="AE20" s="24"/>
      <c r="AF20" s="24"/>
    </row>
    <row r="21" spans="1:32">
      <c r="A21" s="436" t="s">
        <v>107</v>
      </c>
      <c r="B21" s="375">
        <v>0.8</v>
      </c>
      <c r="C21" s="315" t="s">
        <v>48</v>
      </c>
      <c r="D21" s="611"/>
      <c r="E21" s="617">
        <f t="shared" si="0"/>
        <v>20000</v>
      </c>
      <c r="F21" s="618">
        <f>F20</f>
        <v>0</v>
      </c>
      <c r="G21" s="617">
        <f t="shared" si="0"/>
        <v>20000</v>
      </c>
      <c r="H21" s="433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24"/>
      <c r="AD21" s="24"/>
      <c r="AE21" s="24"/>
      <c r="AF21" s="24"/>
    </row>
    <row r="22" spans="1:32">
      <c r="A22" s="436" t="s">
        <v>107</v>
      </c>
      <c r="B22" s="314">
        <v>2506</v>
      </c>
      <c r="C22" s="315" t="s">
        <v>314</v>
      </c>
      <c r="D22" s="399"/>
      <c r="E22" s="429">
        <f>E21</f>
        <v>20000</v>
      </c>
      <c r="F22" s="999">
        <f t="shared" ref="F22:G22" si="1">F21</f>
        <v>0</v>
      </c>
      <c r="G22" s="429">
        <f t="shared" si="1"/>
        <v>20000</v>
      </c>
      <c r="H22" s="169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24"/>
      <c r="AD22" s="24"/>
      <c r="AE22" s="24"/>
      <c r="AF22" s="24"/>
    </row>
    <row r="23" spans="1:32">
      <c r="A23" s="628" t="s">
        <v>107</v>
      </c>
      <c r="B23" s="381"/>
      <c r="C23" s="354" t="s">
        <v>111</v>
      </c>
      <c r="D23" s="484"/>
      <c r="E23" s="627">
        <f>+E22</f>
        <v>20000</v>
      </c>
      <c r="F23" s="618">
        <f>F22</f>
        <v>0</v>
      </c>
      <c r="G23" s="627">
        <f t="shared" ref="G23" si="2">+G22</f>
        <v>20000</v>
      </c>
      <c r="H23" s="311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24"/>
      <c r="AD23" s="24"/>
      <c r="AE23" s="24"/>
      <c r="AF23" s="24"/>
    </row>
    <row r="24" spans="1:32">
      <c r="A24" s="490" t="s">
        <v>107</v>
      </c>
      <c r="B24" s="358"/>
      <c r="C24" s="625" t="s">
        <v>108</v>
      </c>
      <c r="D24" s="489"/>
      <c r="E24" s="429">
        <f>E23</f>
        <v>20000</v>
      </c>
      <c r="F24" s="999">
        <f t="shared" ref="F24:G24" si="3">F23</f>
        <v>0</v>
      </c>
      <c r="G24" s="429">
        <f t="shared" si="3"/>
        <v>20000</v>
      </c>
      <c r="H24" s="372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24"/>
      <c r="AD24" s="24"/>
      <c r="AE24" s="24"/>
      <c r="AF24" s="24"/>
    </row>
    <row r="25" spans="1:32" s="1334" customFormat="1" ht="15.75" customHeight="1">
      <c r="A25" s="1334" t="s">
        <v>448</v>
      </c>
      <c r="D25" s="1335"/>
      <c r="E25" s="1335"/>
      <c r="I25" s="1790"/>
      <c r="J25" s="1790"/>
      <c r="K25" s="1790"/>
      <c r="L25" s="1790"/>
      <c r="M25" s="1790"/>
      <c r="N25" s="1790"/>
      <c r="O25" s="1790"/>
      <c r="P25" s="1790"/>
      <c r="Q25" s="1790"/>
      <c r="R25" s="1790"/>
      <c r="S25" s="1790"/>
      <c r="T25" s="1790"/>
      <c r="U25" s="1790"/>
      <c r="V25" s="1790"/>
      <c r="W25" s="1790"/>
      <c r="X25" s="1790"/>
      <c r="Y25" s="1790"/>
      <c r="Z25" s="1790"/>
      <c r="AA25" s="1790"/>
      <c r="AB25" s="1790"/>
      <c r="AC25" s="1790"/>
      <c r="AD25" s="1790"/>
      <c r="AE25" s="1790"/>
      <c r="AF25" s="1790"/>
    </row>
    <row r="26" spans="1:32" s="1334" customFormat="1" ht="16.5" customHeight="1">
      <c r="A26" s="1333" t="s">
        <v>444</v>
      </c>
      <c r="B26" s="1334" t="s">
        <v>652</v>
      </c>
      <c r="D26" s="1335"/>
      <c r="E26" s="1335"/>
      <c r="I26" s="1790"/>
      <c r="J26" s="1790"/>
      <c r="K26" s="1790"/>
      <c r="L26" s="1790"/>
      <c r="M26" s="1790"/>
      <c r="N26" s="1790"/>
      <c r="O26" s="1790"/>
      <c r="P26" s="1790"/>
      <c r="Q26" s="1790"/>
      <c r="R26" s="1790"/>
      <c r="S26" s="1790"/>
      <c r="T26" s="1790"/>
      <c r="U26" s="1790"/>
      <c r="V26" s="1790"/>
      <c r="W26" s="1790"/>
      <c r="X26" s="1790"/>
      <c r="Y26" s="1790"/>
      <c r="Z26" s="1790"/>
      <c r="AA26" s="1790"/>
      <c r="AB26" s="1790"/>
      <c r="AC26" s="1790"/>
      <c r="AD26" s="1790"/>
      <c r="AE26" s="1790"/>
      <c r="AF26" s="1790"/>
    </row>
    <row r="27" spans="1:32">
      <c r="B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>
      <c r="C28" s="24"/>
      <c r="D28" s="1791"/>
      <c r="E28" s="1791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>
      <c r="C29" s="24"/>
      <c r="D29" s="1731"/>
      <c r="E29" s="918"/>
      <c r="F29" s="1731"/>
      <c r="G29" s="918"/>
      <c r="H29" s="918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>
      <c r="C30" s="24"/>
      <c r="D30" s="540"/>
      <c r="E30" s="540"/>
      <c r="F30" s="540"/>
      <c r="G30" s="540"/>
      <c r="H30" s="540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9:32"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9:32"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9:32"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9:32"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9:32"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9:32"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  <row r="39" spans="9:32"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</row>
    <row r="40" spans="9:32"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</row>
    <row r="41" spans="9:32"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</row>
    <row r="42" spans="9:32"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</row>
    <row r="43" spans="9:32"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</row>
    <row r="44" spans="9:32"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5" spans="9:32"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6" spans="9:32"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</row>
  </sheetData>
  <autoFilter ref="A14:AC15">
    <filterColumn colId="1" showButton="0"/>
    <filterColumn colId="2" showButton="0"/>
    <filterColumn colId="7"/>
  </autoFilter>
  <customSheetViews>
    <customSheetView guid="{44B5F5DE-C96C-4269-969A-574D4EEEEEF5}" showPageBreaks="1" printArea="1" showAutoFilter="1" view="pageBreakPreview" topLeftCell="A13">
      <selection activeCell="C27" sqref="C27"/>
      <pageMargins left="0.74803149606299202" right="0.74803149606299202" top="0.74803149606299202" bottom="4.1338582677165396" header="0.35" footer="3.67"/>
      <pageSetup paperSize="9" firstPageNumber="22" orientation="portrait" useFirstPageNumber="1" r:id="rId1"/>
      <headerFooter alignWithMargins="0">
        <oddFooter>&amp;C&amp;"Times New Roman,Regular"&amp;11&amp;P</oddFooter>
      </headerFooter>
      <autoFilter ref="B1:Y1"/>
    </customSheetView>
    <customSheetView guid="{BDCF7345-18B1-4C88-89F2-E67F940CDF85}" showPageBreaks="1" printArea="1" showAutoFilter="1" view="pageBreakPreview" topLeftCell="A62">
      <selection activeCell="K69" sqref="K69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Y1"/>
    </customSheetView>
    <customSheetView guid="{F13B090A-ECDA-4418-9F13-644A873400E7}" showPageBreaks="1" view="pageBreakPreview" showRuler="0" topLeftCell="A80">
      <selection activeCell="H98" sqref="H98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93" orientation="landscape" blackAndWhite="1" useFirstPageNumber="1" r:id="rId3"/>
      <headerFooter alignWithMargins="0">
        <oddHeader xml:space="preserve">&amp;C   </oddHeader>
        <oddFooter>&amp;C&amp;"Times New Roman,Bold"   Vol-II     -    &amp;P</oddFooter>
      </headerFooter>
    </customSheetView>
    <customSheetView guid="{63DB0950-E90F-4380-862C-985B5EB19119}" showPageBreaks="1" view="pageBreakPreview" showRuler="0" topLeftCell="A155">
      <selection activeCell="H98" sqref="H98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93" orientation="landscape" blackAndWhite="1" useFirstPageNumber="1" r:id="rId4"/>
      <headerFooter alignWithMargins="0">
        <oddHeader xml:space="preserve">&amp;C   </oddHeader>
        <oddFooter>&amp;C&amp;"Times New Roman,Bold"   Vol-II     -    &amp;P</oddFooter>
      </headerFooter>
    </customSheetView>
    <customSheetView guid="{7CE36697-C418-4ED3-BCF0-EA686CB40E87}" scale="115" showPageBreaks="1" printArea="1" showAutoFilter="1" view="pageBreakPreview" showRuler="0" topLeftCell="A38">
      <selection activeCell="A38" sqref="A1:H65536"/>
      <pageMargins left="0.74803149606299202" right="0.74803149606299202" top="0.74803149606299202" bottom="4.13" header="0.35" footer="3"/>
      <printOptions horizontalCentered="1"/>
      <pageSetup paperSize="9" firstPageNumber="80" orientation="portrait" blackAndWhite="1" useFirstPageNumber="1" r:id="rId5"/>
      <headerFooter alignWithMargins="0">
        <oddHeader xml:space="preserve">&amp;C   </oddHeader>
        <oddFooter>&amp;C&amp;"Times New Roman,Bold"&amp;P</oddFooter>
      </headerFooter>
      <autoFilter ref="B1:L1"/>
    </customSheetView>
    <customSheetView guid="{0A01029B-7B3B-461F-BED3-37847DEE34DD}" showPageBreaks="1" printArea="1" showAutoFilter="1" view="pageBreakPreview" topLeftCell="A390">
      <selection activeCell="G303" sqref="G303"/>
      <pageMargins left="0.74803149606299202" right="0.74803149606299202" top="0.74803149606299202" bottom="4.1338582677165396" header="0.35" footer="3.67"/>
      <pageSetup paperSize="9" firstPageNumber="20" orientation="portrait" useFirstPageNumber="1" r:id="rId6"/>
      <headerFooter alignWithMargins="0">
        <oddFooter>&amp;C&amp;"Times New Roman,Regular"&amp;11&amp;P</oddFooter>
      </headerFooter>
      <autoFilter ref="B1:Y1"/>
    </customSheetView>
    <customSheetView guid="{E4E8F753-76B4-42E1-AD26-8B3589CB8A4B}" showPageBreaks="1" printArea="1" showAutoFilter="1" view="pageBreakPreview" showRuler="0" topLeftCell="A390">
      <selection activeCell="G303" sqref="G303"/>
      <pageMargins left="0.74803149606299202" right="0.74803149606299202" top="0.74803149606299202" bottom="4.1338582677165396" header="0.35" footer="3.67"/>
      <pageSetup paperSize="9" firstPageNumber="20" orientation="portrait" useFirstPageNumber="1" r:id="rId7"/>
      <headerFooter alignWithMargins="0">
        <oddFooter>&amp;C&amp;"Times New Roman,Regular"&amp;11&amp;P</oddFooter>
      </headerFooter>
      <autoFilter ref="B1:Y1"/>
    </customSheetView>
    <customSheetView guid="{CBFC2224-D3AC-4AA3-8CE4-B555FCF23158}" showPageBreaks="1" printArea="1" showAutoFilter="1" view="pageBreakPreview" topLeftCell="A237">
      <selection activeCell="C29" sqref="C29"/>
      <pageMargins left="0.74803149606299202" right="0.74803149606299202" top="0.74803149606299202" bottom="4.1338582677165396" header="0.35" footer="3.67"/>
      <pageSetup paperSize="9" firstPageNumber="22" orientation="portrait" useFirstPageNumber="1" r:id="rId8"/>
      <headerFooter alignWithMargins="0">
        <oddFooter>&amp;C&amp;"Times New Roman,Regular"&amp;11&amp;P</oddFooter>
      </headerFooter>
      <autoFilter ref="B1:Y1"/>
    </customSheetView>
  </customSheetViews>
  <mergeCells count="12">
    <mergeCell ref="B13:G13"/>
    <mergeCell ref="B14:D14"/>
    <mergeCell ref="A1:G1"/>
    <mergeCell ref="A2:G2"/>
    <mergeCell ref="A4:G4"/>
    <mergeCell ref="B5:G5"/>
    <mergeCell ref="I12:R12"/>
    <mergeCell ref="S12:AB12"/>
    <mergeCell ref="I13:M13"/>
    <mergeCell ref="N13:R13"/>
    <mergeCell ref="S13:W13"/>
    <mergeCell ref="X13:AB13"/>
  </mergeCells>
  <phoneticPr fontId="25" type="noConversion"/>
  <pageMargins left="0.74803149606299213" right="0.74803149606299213" top="0.74803149606299213" bottom="4.1338582677165361" header="0.35433070866141736" footer="3.6614173228346458"/>
  <pageSetup paperSize="9" firstPageNumber="23" orientation="portrait" useFirstPageNumber="1" r:id="rId9"/>
  <headerFooter alignWithMargins="0">
    <oddFooter>&amp;C&amp;"Times New Roman,Regular"&amp;11&amp;P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48"/>
  <sheetViews>
    <sheetView view="pageBreakPreview" topLeftCell="A31" zoomScaleSheetLayoutView="100" zoomScalePageLayoutView="130" workbookViewId="0">
      <selection activeCell="N48" sqref="N48"/>
    </sheetView>
  </sheetViews>
  <sheetFormatPr defaultColWidth="9.140625" defaultRowHeight="12.75"/>
  <cols>
    <col min="1" max="1" width="4.7109375" style="60" customWidth="1"/>
    <col min="2" max="2" width="5" style="520" customWidth="1"/>
    <col min="3" max="3" width="36.28515625" style="61" customWidth="1"/>
    <col min="4" max="4" width="10" style="60" customWidth="1"/>
    <col min="5" max="6" width="8.7109375" style="47" customWidth="1"/>
    <col min="7" max="7" width="9.7109375" style="47" customWidth="1"/>
    <col min="8" max="8" width="8.7109375" style="47" customWidth="1"/>
    <col min="9" max="16384" width="9.140625" style="47"/>
  </cols>
  <sheetData>
    <row r="1" spans="1:9" ht="13.5">
      <c r="A1" s="1572" t="s">
        <v>187</v>
      </c>
      <c r="B1" s="1573"/>
      <c r="C1" s="1573"/>
      <c r="D1" s="1573"/>
      <c r="E1" s="1573"/>
      <c r="F1" s="1573"/>
      <c r="G1" s="1573"/>
      <c r="H1" s="1574"/>
      <c r="I1" s="530"/>
    </row>
    <row r="2" spans="1:9" ht="13.5" customHeight="1">
      <c r="A2" s="1576" t="s">
        <v>186</v>
      </c>
      <c r="B2" s="1577"/>
      <c r="C2" s="1577"/>
      <c r="D2" s="1577"/>
      <c r="E2" s="1577"/>
      <c r="F2" s="1577"/>
      <c r="G2" s="1577"/>
      <c r="H2" s="1578"/>
      <c r="I2" s="530"/>
    </row>
    <row r="3" spans="1:9" ht="15" customHeight="1">
      <c r="A3" s="1576" t="s">
        <v>459</v>
      </c>
      <c r="B3" s="1577"/>
      <c r="C3" s="1577"/>
      <c r="D3" s="1577"/>
      <c r="E3" s="1577"/>
      <c r="F3" s="1577"/>
      <c r="G3" s="1577"/>
      <c r="H3" s="1578"/>
      <c r="I3" s="530"/>
    </row>
    <row r="4" spans="1:9" ht="14.25" thickBot="1">
      <c r="A4" s="1447"/>
      <c r="B4" s="1565" t="s">
        <v>72</v>
      </c>
      <c r="C4" s="1565"/>
      <c r="D4" s="1565"/>
      <c r="E4" s="1565"/>
      <c r="F4" s="1565"/>
      <c r="G4" s="1565"/>
      <c r="H4" s="1575"/>
      <c r="I4" s="530"/>
    </row>
    <row r="5" spans="1:9" ht="41.25" thickBot="1">
      <c r="A5" s="531" t="s">
        <v>24</v>
      </c>
      <c r="B5" s="1313" t="s">
        <v>25</v>
      </c>
      <c r="C5" s="1566" t="s">
        <v>26</v>
      </c>
      <c r="D5" s="1566"/>
      <c r="E5" s="1313" t="s">
        <v>27</v>
      </c>
      <c r="F5" s="1313" t="s">
        <v>28</v>
      </c>
      <c r="G5" s="1313" t="s">
        <v>107</v>
      </c>
      <c r="H5" s="532" t="s">
        <v>4</v>
      </c>
      <c r="I5" s="530"/>
    </row>
    <row r="6" spans="1:9" s="1076" customFormat="1" ht="15" thickTop="1" thickBot="1">
      <c r="A6" s="1072">
        <v>1</v>
      </c>
      <c r="B6" s="1073">
        <v>2</v>
      </c>
      <c r="C6" s="1564">
        <v>3</v>
      </c>
      <c r="D6" s="1564"/>
      <c r="E6" s="1312">
        <v>4</v>
      </c>
      <c r="F6" s="1312">
        <v>5</v>
      </c>
      <c r="G6" s="1312">
        <v>6</v>
      </c>
      <c r="H6" s="1074">
        <v>7</v>
      </c>
      <c r="I6" s="1075"/>
    </row>
    <row r="7" spans="1:9" s="1076" customFormat="1" ht="14.25" thickTop="1">
      <c r="A7" s="1077">
        <v>1</v>
      </c>
      <c r="B7" s="1078">
        <v>1</v>
      </c>
      <c r="C7" s="1079" t="s">
        <v>160</v>
      </c>
      <c r="D7" s="1078" t="str">
        <f>'Dem1'!D9</f>
        <v>Voted</v>
      </c>
      <c r="E7" s="1080">
        <f>'Dem1'!E9</f>
        <v>50499</v>
      </c>
      <c r="F7" s="1138">
        <f>'Dem1'!F9</f>
        <v>0</v>
      </c>
      <c r="G7" s="1080">
        <f>'Dem1'!G9</f>
        <v>50499</v>
      </c>
      <c r="H7" s="1081">
        <v>1</v>
      </c>
      <c r="I7" s="1075"/>
    </row>
    <row r="8" spans="1:9" s="1076" customFormat="1" ht="27">
      <c r="A8" s="1314">
        <f>A7+1</f>
        <v>2</v>
      </c>
      <c r="B8" s="1315">
        <v>2</v>
      </c>
      <c r="C8" s="1316" t="s">
        <v>121</v>
      </c>
      <c r="D8" s="1315" t="str">
        <f>'dem2'!D8</f>
        <v>Voted</v>
      </c>
      <c r="E8" s="1446">
        <f>'dem2'!E8</f>
        <v>19943</v>
      </c>
      <c r="F8" s="1446">
        <f>'dem2'!F8</f>
        <v>6454</v>
      </c>
      <c r="G8" s="1446">
        <f>'dem2'!G8</f>
        <v>26397</v>
      </c>
      <c r="H8" s="1318">
        <v>3</v>
      </c>
      <c r="I8" s="1075"/>
    </row>
    <row r="9" spans="1:9" s="1076" customFormat="1" ht="13.5">
      <c r="A9" s="1314">
        <f t="shared" ref="A9:A40" si="0">A8+1</f>
        <v>3</v>
      </c>
      <c r="B9" s="1315">
        <v>3</v>
      </c>
      <c r="C9" s="1316" t="s">
        <v>157</v>
      </c>
      <c r="D9" s="1315" t="str">
        <f>'dem3'!D9</f>
        <v>Voted</v>
      </c>
      <c r="E9" s="1446">
        <f>'dem3'!E9</f>
        <v>2950</v>
      </c>
      <c r="F9" s="1450">
        <f>'dem3'!F9</f>
        <v>0</v>
      </c>
      <c r="G9" s="1446">
        <f>'dem3'!G9</f>
        <v>2950</v>
      </c>
      <c r="H9" s="1318">
        <v>4</v>
      </c>
      <c r="I9" s="1075"/>
    </row>
    <row r="10" spans="1:9" s="1076" customFormat="1" ht="13.5">
      <c r="A10" s="1082">
        <f t="shared" si="0"/>
        <v>4</v>
      </c>
      <c r="B10" s="1083">
        <v>7</v>
      </c>
      <c r="C10" s="1017" t="s">
        <v>184</v>
      </c>
      <c r="D10" s="1083" t="str">
        <f>'dem7'!D9</f>
        <v>Voted</v>
      </c>
      <c r="E10" s="1084">
        <f>'dem7'!E9</f>
        <v>3439</v>
      </c>
      <c r="F10" s="1084">
        <f>'dem7'!F9</f>
        <v>3569</v>
      </c>
      <c r="G10" s="1084">
        <f>'dem7'!G9</f>
        <v>7008</v>
      </c>
      <c r="H10" s="1085">
        <v>5</v>
      </c>
      <c r="I10" s="1075"/>
    </row>
    <row r="11" spans="1:9" s="1076" customFormat="1" ht="13.5">
      <c r="A11" s="1082">
        <f t="shared" si="0"/>
        <v>5</v>
      </c>
      <c r="B11" s="1087">
        <v>10</v>
      </c>
      <c r="C11" s="1088" t="s">
        <v>75</v>
      </c>
      <c r="D11" s="1083" t="s">
        <v>108</v>
      </c>
      <c r="E11" s="1089">
        <f>'dem10'!E11</f>
        <v>194552</v>
      </c>
      <c r="F11" s="1086">
        <f>'dem10'!F11</f>
        <v>0</v>
      </c>
      <c r="G11" s="1089">
        <f>'dem10'!G11</f>
        <v>194552</v>
      </c>
      <c r="H11" s="1085">
        <v>7</v>
      </c>
      <c r="I11" s="1075"/>
    </row>
    <row r="12" spans="1:9" s="1076" customFormat="1" ht="13.5">
      <c r="A12" s="1082">
        <f t="shared" si="0"/>
        <v>6</v>
      </c>
      <c r="B12" s="1083">
        <v>11</v>
      </c>
      <c r="C12" s="1440" t="s">
        <v>71</v>
      </c>
      <c r="D12" s="1083" t="str">
        <f>'dem12'!D10</f>
        <v>Voted</v>
      </c>
      <c r="E12" s="1089">
        <f>'dem11'!E9</f>
        <v>6001</v>
      </c>
      <c r="F12" s="1089">
        <f>'dem11'!F9</f>
        <v>29260</v>
      </c>
      <c r="G12" s="1089">
        <f>'dem11'!G9</f>
        <v>35261</v>
      </c>
      <c r="H12" s="1085">
        <v>8</v>
      </c>
      <c r="I12" s="1075"/>
    </row>
    <row r="13" spans="1:9" s="1076" customFormat="1" ht="27">
      <c r="A13" s="1082">
        <f>A12+1</f>
        <v>7</v>
      </c>
      <c r="B13" s="1083">
        <v>12</v>
      </c>
      <c r="C13" s="1440" t="s">
        <v>664</v>
      </c>
      <c r="D13" s="1083" t="s">
        <v>108</v>
      </c>
      <c r="E13" s="1089">
        <f>'dem12'!E9</f>
        <v>395381</v>
      </c>
      <c r="F13" s="1086">
        <f>'dem12'!F9</f>
        <v>0</v>
      </c>
      <c r="G13" s="1089">
        <f>'dem12'!G9</f>
        <v>395381</v>
      </c>
      <c r="H13" s="1085">
        <v>10</v>
      </c>
      <c r="I13" s="1075"/>
    </row>
    <row r="14" spans="1:9" s="1076" customFormat="1" ht="27">
      <c r="A14" s="1082">
        <v>8</v>
      </c>
      <c r="B14" s="1445">
        <v>13</v>
      </c>
      <c r="C14" s="1440" t="s">
        <v>522</v>
      </c>
      <c r="D14" s="1083" t="s">
        <v>108</v>
      </c>
      <c r="E14" s="1448">
        <f>'Dem13'!E9</f>
        <v>5000</v>
      </c>
      <c r="F14" s="1449">
        <f>'Dem13'!F9</f>
        <v>66656</v>
      </c>
      <c r="G14" s="1084">
        <f>'Dem13'!G9</f>
        <v>71656</v>
      </c>
      <c r="H14" s="1085">
        <v>12</v>
      </c>
      <c r="I14" s="1075"/>
    </row>
    <row r="15" spans="1:9" s="1076" customFormat="1" ht="13.5">
      <c r="A15" s="1082">
        <v>9</v>
      </c>
      <c r="B15" s="1083">
        <v>14</v>
      </c>
      <c r="C15" s="1440" t="s">
        <v>452</v>
      </c>
      <c r="D15" s="1083" t="s">
        <v>108</v>
      </c>
      <c r="E15" s="1084">
        <f>'Dem14'!E9</f>
        <v>1500</v>
      </c>
      <c r="F15" s="1086">
        <f>'Dem14'!F9</f>
        <v>0</v>
      </c>
      <c r="G15" s="1084">
        <f>'Dem14'!G9</f>
        <v>1500</v>
      </c>
      <c r="H15" s="1085">
        <v>14</v>
      </c>
      <c r="I15" s="1075"/>
    </row>
    <row r="16" spans="1:9" s="1076" customFormat="1" ht="13.5">
      <c r="A16" s="1082">
        <v>10</v>
      </c>
      <c r="B16" s="1445">
        <v>15</v>
      </c>
      <c r="C16" s="1440" t="s">
        <v>540</v>
      </c>
      <c r="D16" s="1083" t="s">
        <v>108</v>
      </c>
      <c r="E16" s="1084">
        <f>'Dem15'!E9</f>
        <v>1</v>
      </c>
      <c r="F16" s="1086">
        <f>'Dem15'!F9</f>
        <v>0</v>
      </c>
      <c r="G16" s="1084">
        <f>'Dem15'!G9</f>
        <v>1</v>
      </c>
      <c r="H16" s="1085">
        <v>15</v>
      </c>
      <c r="I16" s="1075"/>
    </row>
    <row r="17" spans="1:9" s="1076" customFormat="1" ht="13.5">
      <c r="A17" s="1082">
        <v>11</v>
      </c>
      <c r="B17" s="1083">
        <v>16</v>
      </c>
      <c r="C17" s="1440" t="s">
        <v>99</v>
      </c>
      <c r="D17" s="1090" t="str">
        <f>'dem16'!D9</f>
        <v>Voted</v>
      </c>
      <c r="E17" s="1084">
        <f>'dem16'!E9</f>
        <v>550</v>
      </c>
      <c r="F17" s="1084">
        <f>'dem16'!F9</f>
        <v>49045</v>
      </c>
      <c r="G17" s="1084">
        <f>'dem16'!G9</f>
        <v>49595</v>
      </c>
      <c r="H17" s="1085">
        <v>16</v>
      </c>
      <c r="I17" s="1075"/>
    </row>
    <row r="18" spans="1:9" s="1076" customFormat="1" ht="13.5">
      <c r="A18" s="1082">
        <v>12</v>
      </c>
      <c r="B18" s="1445">
        <v>18</v>
      </c>
      <c r="C18" s="1440" t="s">
        <v>304</v>
      </c>
      <c r="D18" s="1090" t="s">
        <v>108</v>
      </c>
      <c r="E18" s="1084">
        <f>'dem18'!E9</f>
        <v>26300</v>
      </c>
      <c r="F18" s="1086">
        <f>'dem18'!F9</f>
        <v>0</v>
      </c>
      <c r="G18" s="1084">
        <f>'dem18'!G9</f>
        <v>26300</v>
      </c>
      <c r="H18" s="1234">
        <v>18</v>
      </c>
      <c r="I18" s="1075"/>
    </row>
    <row r="19" spans="1:9" s="1076" customFormat="1" ht="13.5">
      <c r="A19" s="1082">
        <v>13</v>
      </c>
      <c r="B19" s="1445">
        <v>19</v>
      </c>
      <c r="C19" s="1440" t="s">
        <v>542</v>
      </c>
      <c r="D19" s="1090" t="str">
        <f>'dem19'!D9</f>
        <v>Voted</v>
      </c>
      <c r="E19" s="1084">
        <f>'dem19'!E9</f>
        <v>120</v>
      </c>
      <c r="F19" s="1086">
        <f>'dem19'!F9</f>
        <v>0</v>
      </c>
      <c r="G19" s="1084">
        <f>'dem19'!G9</f>
        <v>120</v>
      </c>
      <c r="H19" s="1274">
        <v>19</v>
      </c>
      <c r="I19" s="1075"/>
    </row>
    <row r="20" spans="1:9" s="1076" customFormat="1" ht="13.5">
      <c r="A20" s="1583">
        <v>14</v>
      </c>
      <c r="B20" s="1584">
        <v>20</v>
      </c>
      <c r="C20" s="1585" t="s">
        <v>453</v>
      </c>
      <c r="D20" s="1091" t="s">
        <v>145</v>
      </c>
      <c r="E20" s="1092">
        <f>'dem20'!E10</f>
        <v>252</v>
      </c>
      <c r="F20" s="1093">
        <f>'dem20'!F10</f>
        <v>0</v>
      </c>
      <c r="G20" s="1092">
        <f>'dem20'!G10</f>
        <v>252</v>
      </c>
      <c r="H20" s="1579">
        <v>20</v>
      </c>
      <c r="I20" s="1075"/>
    </row>
    <row r="21" spans="1:9" s="1076" customFormat="1" ht="13.5">
      <c r="A21" s="1583"/>
      <c r="B21" s="1584"/>
      <c r="C21" s="1586"/>
      <c r="D21" s="1083" t="s">
        <v>108</v>
      </c>
      <c r="E21" s="1084">
        <f>'dem20'!E11</f>
        <v>8242</v>
      </c>
      <c r="F21" s="1086">
        <f>'dem20'!F11</f>
        <v>0</v>
      </c>
      <c r="G21" s="1084">
        <f>'dem20'!G11</f>
        <v>8242</v>
      </c>
      <c r="H21" s="1580"/>
      <c r="I21" s="1075"/>
    </row>
    <row r="22" spans="1:9" s="1076" customFormat="1" ht="13.5">
      <c r="A22" s="1082">
        <v>15</v>
      </c>
      <c r="B22" s="1083">
        <v>21</v>
      </c>
      <c r="C22" s="1440" t="s">
        <v>213</v>
      </c>
      <c r="D22" s="1083" t="s">
        <v>108</v>
      </c>
      <c r="E22" s="1084">
        <f>'dem21'!E9</f>
        <v>1400</v>
      </c>
      <c r="F22" s="1086">
        <f>'dem21'!F9</f>
        <v>0</v>
      </c>
      <c r="G22" s="1094">
        <f>'dem21'!G9</f>
        <v>1400</v>
      </c>
      <c r="H22" s="1095">
        <v>22</v>
      </c>
      <c r="I22" s="1075"/>
    </row>
    <row r="23" spans="1:9" s="1076" customFormat="1" ht="13.5">
      <c r="A23" s="1082">
        <v>16</v>
      </c>
      <c r="B23" s="1083">
        <v>22</v>
      </c>
      <c r="C23" s="1441" t="s">
        <v>625</v>
      </c>
      <c r="D23" s="1083" t="str">
        <f>'dem22'!D9</f>
        <v>Voted</v>
      </c>
      <c r="E23" s="1084">
        <f>'dem22'!E9</f>
        <v>20000</v>
      </c>
      <c r="F23" s="1086">
        <f>'dem22'!F9</f>
        <v>0</v>
      </c>
      <c r="G23" s="1094">
        <f>'dem22'!G9</f>
        <v>20000</v>
      </c>
      <c r="H23" s="1095">
        <v>23</v>
      </c>
      <c r="I23" s="1075"/>
    </row>
    <row r="24" spans="1:9" s="1076" customFormat="1" ht="13.5">
      <c r="A24" s="1082">
        <v>17</v>
      </c>
      <c r="B24" s="1083">
        <v>23</v>
      </c>
      <c r="C24" s="1441" t="s">
        <v>470</v>
      </c>
      <c r="D24" s="1096" t="s">
        <v>108</v>
      </c>
      <c r="E24" s="1089">
        <f>'dem23'!E11</f>
        <v>2300</v>
      </c>
      <c r="F24" s="1086">
        <f>'dem23'!F11</f>
        <v>0</v>
      </c>
      <c r="G24" s="1089">
        <f>'dem23'!G11</f>
        <v>2300</v>
      </c>
      <c r="H24" s="1097">
        <v>24</v>
      </c>
      <c r="I24" s="1075"/>
    </row>
    <row r="25" spans="1:9" s="1076" customFormat="1" ht="13.5">
      <c r="A25" s="1583">
        <v>18</v>
      </c>
      <c r="B25" s="1584">
        <v>24</v>
      </c>
      <c r="C25" s="1585" t="s">
        <v>454</v>
      </c>
      <c r="D25" s="1098" t="s">
        <v>145</v>
      </c>
      <c r="E25" s="1099">
        <f>'dem24'!E10</f>
        <v>900</v>
      </c>
      <c r="F25" s="1093">
        <f>'dem24'!F10</f>
        <v>0</v>
      </c>
      <c r="G25" s="1099">
        <f>'dem24'!G10</f>
        <v>900</v>
      </c>
      <c r="H25" s="1581">
        <v>25</v>
      </c>
      <c r="I25" s="1075"/>
    </row>
    <row r="26" spans="1:9" s="1076" customFormat="1" ht="13.5">
      <c r="A26" s="1583"/>
      <c r="B26" s="1584"/>
      <c r="C26" s="1586"/>
      <c r="D26" s="1096" t="s">
        <v>108</v>
      </c>
      <c r="E26" s="1089">
        <f>'dem24'!E11</f>
        <v>4500</v>
      </c>
      <c r="F26" s="1086">
        <f>'dem24'!F11</f>
        <v>0</v>
      </c>
      <c r="G26" s="1089">
        <f>'dem24'!G11</f>
        <v>4500</v>
      </c>
      <c r="H26" s="1582"/>
      <c r="I26" s="1075"/>
    </row>
    <row r="27" spans="1:9" s="1076" customFormat="1" ht="13.5">
      <c r="A27" s="1082">
        <f>A25+1</f>
        <v>19</v>
      </c>
      <c r="B27" s="1083">
        <v>27</v>
      </c>
      <c r="C27" s="1442" t="s">
        <v>455</v>
      </c>
      <c r="D27" s="1096" t="s">
        <v>108</v>
      </c>
      <c r="E27" s="1089">
        <f>'dem27'!E9</f>
        <v>5389</v>
      </c>
      <c r="F27" s="1086">
        <f>'dem27'!F9</f>
        <v>0</v>
      </c>
      <c r="G27" s="1089">
        <f>'dem27'!G9</f>
        <v>5389</v>
      </c>
      <c r="H27" s="1097">
        <v>27</v>
      </c>
      <c r="I27" s="1075"/>
    </row>
    <row r="28" spans="1:9" s="1076" customFormat="1" ht="51">
      <c r="A28" s="1082">
        <f>A27+1</f>
        <v>20</v>
      </c>
      <c r="B28" s="1445">
        <v>28</v>
      </c>
      <c r="C28" s="1443" t="s">
        <v>515</v>
      </c>
      <c r="D28" s="1096" t="s">
        <v>108</v>
      </c>
      <c r="E28" s="1089">
        <f>'dem28'!E9</f>
        <v>2167</v>
      </c>
      <c r="F28" s="1086">
        <f>'dem28'!F9</f>
        <v>0</v>
      </c>
      <c r="G28" s="1089">
        <f>'dem28'!G9</f>
        <v>2167</v>
      </c>
      <c r="H28" s="1097">
        <v>28</v>
      </c>
      <c r="I28" s="1075"/>
    </row>
    <row r="29" spans="1:9" s="1076" customFormat="1" ht="28.5" customHeight="1">
      <c r="A29" s="1082">
        <f>A28+1</f>
        <v>21</v>
      </c>
      <c r="B29" s="1083">
        <v>29</v>
      </c>
      <c r="C29" s="1440" t="s">
        <v>100</v>
      </c>
      <c r="D29" s="1096" t="str">
        <f>'dem29'!D9</f>
        <v>Voted</v>
      </c>
      <c r="E29" s="1100">
        <f>'dem29'!E9</f>
        <v>1431</v>
      </c>
      <c r="F29" s="1101">
        <f>'dem29'!F9</f>
        <v>0</v>
      </c>
      <c r="G29" s="1100">
        <f>'dem29'!G9</f>
        <v>1431</v>
      </c>
      <c r="H29" s="1097">
        <v>29</v>
      </c>
      <c r="I29" s="1075"/>
    </row>
    <row r="30" spans="1:9" s="1076" customFormat="1" ht="28.5" customHeight="1">
      <c r="A30" s="1082">
        <f t="shared" si="0"/>
        <v>22</v>
      </c>
      <c r="B30" s="1083">
        <v>30</v>
      </c>
      <c r="C30" s="1440" t="s">
        <v>341</v>
      </c>
      <c r="D30" s="1096" t="s">
        <v>108</v>
      </c>
      <c r="E30" s="1100">
        <f>'dem30'!E9</f>
        <v>600</v>
      </c>
      <c r="F30" s="1101">
        <f>'dem30'!F9</f>
        <v>0</v>
      </c>
      <c r="G30" s="1100">
        <f>'dem30'!G9</f>
        <v>600</v>
      </c>
      <c r="H30" s="1097">
        <v>30</v>
      </c>
      <c r="I30" s="1075"/>
    </row>
    <row r="31" spans="1:9" s="1076" customFormat="1" ht="28.5" customHeight="1">
      <c r="A31" s="1082">
        <f t="shared" si="0"/>
        <v>23</v>
      </c>
      <c r="B31" s="1083">
        <v>31</v>
      </c>
      <c r="C31" s="1476" t="s">
        <v>516</v>
      </c>
      <c r="D31" s="1096" t="s">
        <v>108</v>
      </c>
      <c r="E31" s="1101">
        <f>'dem31'!E9</f>
        <v>0</v>
      </c>
      <c r="F31" s="1104">
        <f>'dem31'!F9</f>
        <v>56220</v>
      </c>
      <c r="G31" s="1104">
        <f>'dem31'!G9</f>
        <v>56220</v>
      </c>
      <c r="H31" s="1097">
        <v>31</v>
      </c>
      <c r="I31" s="1075"/>
    </row>
    <row r="32" spans="1:9" s="1076" customFormat="1" ht="14.25" customHeight="1">
      <c r="A32" s="1082">
        <f t="shared" si="0"/>
        <v>24</v>
      </c>
      <c r="B32" s="1083">
        <v>33</v>
      </c>
      <c r="C32" s="1440" t="s">
        <v>136</v>
      </c>
      <c r="D32" s="1096" t="s">
        <v>108</v>
      </c>
      <c r="E32" s="1102">
        <f>'dem33'!E9</f>
        <v>2102</v>
      </c>
      <c r="F32" s="1101">
        <f>'dem33'!F9:I9</f>
        <v>0</v>
      </c>
      <c r="G32" s="1102">
        <f>'dem33'!G9:J9</f>
        <v>2102</v>
      </c>
      <c r="H32" s="1097">
        <v>32</v>
      </c>
      <c r="I32" s="1075"/>
    </row>
    <row r="33" spans="1:10" s="1076" customFormat="1" ht="14.25" customHeight="1">
      <c r="A33" s="1082">
        <f t="shared" si="0"/>
        <v>25</v>
      </c>
      <c r="B33" s="1216" t="s">
        <v>185</v>
      </c>
      <c r="C33" s="1444" t="s">
        <v>409</v>
      </c>
      <c r="D33" s="1098" t="str">
        <f>PSC!D8</f>
        <v>Charged</v>
      </c>
      <c r="E33" s="1457">
        <f>PSC!E8</f>
        <v>3300</v>
      </c>
      <c r="F33" s="1458">
        <f>PSC!F8</f>
        <v>0</v>
      </c>
      <c r="G33" s="1457">
        <f>PSC!G8</f>
        <v>3300</v>
      </c>
      <c r="H33" s="1097">
        <v>33</v>
      </c>
      <c r="I33" s="1075"/>
    </row>
    <row r="34" spans="1:10" s="1076" customFormat="1" ht="14.25" customHeight="1">
      <c r="A34" s="1082">
        <f t="shared" si="0"/>
        <v>26</v>
      </c>
      <c r="B34" s="1103">
        <v>34</v>
      </c>
      <c r="C34" s="1440" t="s">
        <v>101</v>
      </c>
      <c r="D34" s="1096" t="str">
        <f>'dem34'!D9</f>
        <v>Voted</v>
      </c>
      <c r="E34" s="1100">
        <f>'dem34'!E9</f>
        <v>2600</v>
      </c>
      <c r="F34" s="1100">
        <f>'dem34'!F9</f>
        <v>100000</v>
      </c>
      <c r="G34" s="1100">
        <f>'dem34'!G9</f>
        <v>102600</v>
      </c>
      <c r="H34" s="1097">
        <v>34</v>
      </c>
      <c r="I34" s="1075"/>
    </row>
    <row r="35" spans="1:10" s="1076" customFormat="1" ht="14.25" customHeight="1">
      <c r="A35" s="1082">
        <f t="shared" si="0"/>
        <v>27</v>
      </c>
      <c r="B35" s="1103">
        <v>35</v>
      </c>
      <c r="C35" s="1440" t="s">
        <v>102</v>
      </c>
      <c r="D35" s="1096" t="str">
        <f>'dem35'!D9</f>
        <v>Voted</v>
      </c>
      <c r="E35" s="1104">
        <f>'dem35'!E9</f>
        <v>16240</v>
      </c>
      <c r="F35" s="1104">
        <f>'dem35'!F9</f>
        <v>314613</v>
      </c>
      <c r="G35" s="1104">
        <f>'dem35'!G9</f>
        <v>330853</v>
      </c>
      <c r="H35" s="1097">
        <v>36</v>
      </c>
      <c r="I35" s="1075"/>
    </row>
    <row r="36" spans="1:10" s="1076" customFormat="1" ht="14.25" customHeight="1">
      <c r="A36" s="1082">
        <f t="shared" si="0"/>
        <v>28</v>
      </c>
      <c r="B36" s="1103">
        <v>37</v>
      </c>
      <c r="C36" s="1440" t="s">
        <v>361</v>
      </c>
      <c r="D36" s="1096" t="s">
        <v>108</v>
      </c>
      <c r="E36" s="1104">
        <f>'dem37'!E9</f>
        <v>2500</v>
      </c>
      <c r="F36" s="1101">
        <f>'dem37'!F9</f>
        <v>0</v>
      </c>
      <c r="G36" s="1104">
        <f>'dem37'!G9</f>
        <v>2500</v>
      </c>
      <c r="H36" s="1097">
        <v>41</v>
      </c>
      <c r="I36" s="1075"/>
    </row>
    <row r="37" spans="1:10" s="1076" customFormat="1" ht="14.25" customHeight="1">
      <c r="A37" s="1082">
        <f t="shared" si="0"/>
        <v>29</v>
      </c>
      <c r="B37" s="1103">
        <v>38</v>
      </c>
      <c r="C37" s="1440" t="s">
        <v>103</v>
      </c>
      <c r="D37" s="1096" t="str">
        <f>'dem38'!D9</f>
        <v>Voted</v>
      </c>
      <c r="E37" s="1100">
        <f>'dem38'!E9</f>
        <v>86931</v>
      </c>
      <c r="F37" s="1101">
        <f>'dem38'!F9</f>
        <v>0</v>
      </c>
      <c r="G37" s="1100">
        <f>'dem38'!G9</f>
        <v>86931</v>
      </c>
      <c r="H37" s="1105">
        <v>42</v>
      </c>
      <c r="I37" s="1075"/>
    </row>
    <row r="38" spans="1:10" s="1076" customFormat="1" ht="14.25" customHeight="1">
      <c r="A38" s="1082">
        <f t="shared" si="0"/>
        <v>30</v>
      </c>
      <c r="B38" s="1445">
        <v>39</v>
      </c>
      <c r="C38" s="1439" t="s">
        <v>541</v>
      </c>
      <c r="D38" s="1096" t="s">
        <v>108</v>
      </c>
      <c r="E38" s="1100">
        <f>'dem39'!E9</f>
        <v>8820</v>
      </c>
      <c r="F38" s="1104">
        <f>'dem39'!F9</f>
        <v>9000</v>
      </c>
      <c r="G38" s="1100">
        <f>'dem39'!G9</f>
        <v>17820</v>
      </c>
      <c r="H38" s="1693">
        <v>45</v>
      </c>
      <c r="I38" s="1698"/>
      <c r="J38" s="1699"/>
    </row>
    <row r="39" spans="1:10" s="1076" customFormat="1" ht="14.25" customHeight="1">
      <c r="A39" s="1082">
        <f t="shared" si="0"/>
        <v>31</v>
      </c>
      <c r="B39" s="1445">
        <v>40</v>
      </c>
      <c r="C39" s="1439" t="s">
        <v>206</v>
      </c>
      <c r="D39" s="1096" t="s">
        <v>108</v>
      </c>
      <c r="E39" s="1101">
        <f>'dem40'!E9</f>
        <v>0</v>
      </c>
      <c r="F39" s="1100">
        <f>'dem40'!F9</f>
        <v>400705</v>
      </c>
      <c r="G39" s="1100">
        <f>'dem40'!G9</f>
        <v>400705</v>
      </c>
      <c r="H39" s="1694">
        <v>47</v>
      </c>
      <c r="I39" s="1698"/>
      <c r="J39" s="1699"/>
    </row>
    <row r="40" spans="1:10" s="1076" customFormat="1" ht="14.25" customHeight="1" thickBot="1">
      <c r="A40" s="1139">
        <f t="shared" si="0"/>
        <v>32</v>
      </c>
      <c r="B40" s="1106">
        <v>41</v>
      </c>
      <c r="C40" s="1020" t="s">
        <v>456</v>
      </c>
      <c r="D40" s="1107" t="s">
        <v>108</v>
      </c>
      <c r="E40" s="1108">
        <f>'dem41'!E9</f>
        <v>0</v>
      </c>
      <c r="F40" s="1109">
        <f>'dem41'!F9</f>
        <v>107556</v>
      </c>
      <c r="G40" s="1109">
        <f>'dem41'!G9</f>
        <v>107556</v>
      </c>
      <c r="H40" s="1695">
        <v>49</v>
      </c>
      <c r="I40" s="1698"/>
      <c r="J40" s="1699"/>
    </row>
    <row r="41" spans="1:10" s="1076" customFormat="1" ht="15" thickTop="1" thickBot="1">
      <c r="A41" s="1139"/>
      <c r="B41" s="1110"/>
      <c r="C41" s="1111" t="s">
        <v>175</v>
      </c>
      <c r="D41" s="1110"/>
      <c r="E41" s="1112">
        <f>SUM(E7:E40)</f>
        <v>875910</v>
      </c>
      <c r="F41" s="1112">
        <f>SUM(F7:F40)</f>
        <v>1143078</v>
      </c>
      <c r="G41" s="1112">
        <f>SUM(G7:G40)</f>
        <v>2018988</v>
      </c>
      <c r="H41" s="1696"/>
      <c r="I41" s="1115"/>
      <c r="J41" s="1699"/>
    </row>
    <row r="42" spans="1:10" s="1076" customFormat="1" ht="15" thickTop="1" thickBot="1">
      <c r="A42" s="1314"/>
      <c r="B42" s="1110"/>
      <c r="C42" s="1111" t="s">
        <v>176</v>
      </c>
      <c r="D42" s="1110"/>
      <c r="E42" s="1113">
        <v>0</v>
      </c>
      <c r="F42" s="1114">
        <f>'SUMMARY '!D39</f>
        <v>268559</v>
      </c>
      <c r="G42" s="1114">
        <f>F42+E42</f>
        <v>268559</v>
      </c>
      <c r="H42" s="1696"/>
      <c r="I42" s="1115"/>
      <c r="J42" s="1699"/>
    </row>
    <row r="43" spans="1:10" s="1076" customFormat="1" ht="15" thickTop="1" thickBot="1">
      <c r="A43" s="1116"/>
      <c r="B43" s="1117"/>
      <c r="C43" s="1118" t="s">
        <v>177</v>
      </c>
      <c r="D43" s="1117"/>
      <c r="E43" s="1119">
        <f>E41-E42</f>
        <v>875910</v>
      </c>
      <c r="F43" s="1120">
        <f>F41-F42</f>
        <v>874519</v>
      </c>
      <c r="G43" s="1119">
        <f>G41-G42</f>
        <v>1750429</v>
      </c>
      <c r="H43" s="1697"/>
      <c r="I43" s="1115"/>
      <c r="J43" s="1699"/>
    </row>
    <row r="44" spans="1:10" s="1076" customFormat="1" ht="17.100000000000001" customHeight="1">
      <c r="A44" s="1121"/>
      <c r="B44" s="1121"/>
      <c r="C44" s="1122"/>
      <c r="D44" s="1121"/>
      <c r="E44" s="1123"/>
      <c r="F44" s="1123"/>
      <c r="G44" s="1123"/>
      <c r="H44" s="1124"/>
      <c r="I44" s="1124"/>
    </row>
    <row r="45" spans="1:10" s="1076" customFormat="1" ht="17.100000000000001" customHeight="1">
      <c r="A45" s="1121"/>
      <c r="B45" s="1121"/>
      <c r="C45" s="1122"/>
      <c r="D45" s="1121"/>
      <c r="E45" s="1123"/>
      <c r="F45" s="1123"/>
      <c r="G45" s="1123"/>
      <c r="H45" s="1124"/>
      <c r="I45" s="1124"/>
    </row>
    <row r="46" spans="1:10" s="1076" customFormat="1">
      <c r="A46" s="1125"/>
      <c r="B46" s="1126"/>
      <c r="C46" s="1127"/>
      <c r="D46" s="1056"/>
      <c r="E46" s="1056"/>
      <c r="F46" s="1056"/>
      <c r="G46" s="1056"/>
      <c r="H46" s="1056"/>
    </row>
    <row r="47" spans="1:10" s="1076" customFormat="1">
      <c r="A47" s="1128"/>
      <c r="B47" s="1129"/>
      <c r="C47" s="1040"/>
      <c r="D47" s="1128"/>
    </row>
    <row r="48" spans="1:10" s="1076" customFormat="1">
      <c r="A48" s="1128"/>
      <c r="B48" s="1129"/>
      <c r="C48" s="1040"/>
      <c r="D48" s="1128"/>
    </row>
  </sheetData>
  <autoFilter ref="A6:I41"/>
  <customSheetViews>
    <customSheetView guid="{44B5F5DE-C96C-4269-969A-574D4EEEEEF5}" scale="115" showPageBreaks="1" showAutoFilter="1" view="pageBreakPreview" topLeftCell="A24">
      <selection activeCell="C14" sqref="C14"/>
      <pageMargins left="0.74803149606299202" right="0.74803149606299202" top="0.74803149606299202" bottom="4.13" header="0.35" footer="3"/>
      <pageSetup paperSize="9" orientation="portrait" r:id="rId1"/>
      <headerFooter alignWithMargins="0">
        <oddFooter>&amp;C{viii}</oddFooter>
      </headerFooter>
      <autoFilter ref="B1:J1"/>
    </customSheetView>
    <customSheetView guid="{BDCF7345-18B1-4C88-89F2-E67F940CDF85}" scale="115" showPageBreaks="1" printArea="1" showAutoFilter="1" view="pageBreakPreview" topLeftCell="A9">
      <selection activeCell="C13" sqref="C13"/>
      <pageMargins left="0.74803149606299202" right="0.74803149606299202" top="0.74803149606299202" bottom="4.13" header="0.35" footer="3.67"/>
      <pageSetup paperSize="9" orientation="portrait" r:id="rId2"/>
      <headerFooter alignWithMargins="0">
        <oddFooter>&amp;C&amp;"Times New Roman,Bold"&amp;11{iii}</oddFooter>
      </headerFooter>
      <autoFilter ref="B1:J1"/>
    </customSheetView>
    <customSheetView guid="{F13B090A-ECDA-4418-9F13-644A873400E7}" scale="145" showPageBreaks="1" view="pageBreakPreview" showRuler="0">
      <selection activeCell="E7" sqref="E7"/>
      <pageMargins left="0.74803149606299213" right="0.74803149606299213" top="0.74803149606299213" bottom="4.1338582677165361" header="0.51181102362204722" footer="0.51181102362204722"/>
      <pageSetup paperSize="9" orientation="portrait" r:id="rId3"/>
      <headerFooter alignWithMargins="0"/>
    </customSheetView>
    <customSheetView guid="{63DB0950-E90F-4380-862C-985B5EB19119}" scale="145" showPageBreaks="1" view="pageBreakPreview" showRuler="0" topLeftCell="A7">
      <selection activeCell="E7" sqref="E7"/>
      <pageMargins left="0.74803149606299213" right="0.74803149606299213" top="0.74803149606299213" bottom="4.1338582677165361" header="0.51181102362204722" footer="0.51181102362204722"/>
      <pageSetup paperSize="9" orientation="portrait" r:id="rId4"/>
      <headerFooter alignWithMargins="0"/>
    </customSheetView>
    <customSheetView guid="{7CE36697-C418-4ED3-BCF0-EA686CB40E87}" scale="145" showPageBreaks="1" view="pageBreakPreview" showRuler="0" topLeftCell="B48">
      <selection activeCell="H58" sqref="H58"/>
      <pageMargins left="0.74803149606299202" right="0.74803149606299202" top="0.74803149606299202" bottom="0.383858268" header="0.511811023622047" footer="0.511811023622047"/>
      <pageSetup paperSize="9" orientation="portrait" r:id="rId5"/>
      <headerFooter alignWithMargins="0"/>
    </customSheetView>
    <customSheetView guid="{0A01029B-7B3B-461F-BED3-37847DEE34DD}" scale="115" showPageBreaks="1" printArea="1" showAutoFilter="1" view="pageBreakPreview" topLeftCell="A18">
      <selection activeCell="K12" sqref="K12"/>
      <pageMargins left="0.74803149606299202" right="0.74803149606299202" top="0.74803149606299202" bottom="4.13" header="0.35" footer="3.67"/>
      <pageSetup paperSize="9" orientation="portrait" r:id="rId6"/>
      <headerFooter alignWithMargins="0">
        <oddFooter>&amp;C&amp;"Times New Roman,Bold"&amp;11{iii}</oddFooter>
      </headerFooter>
      <autoFilter ref="B1:J1"/>
    </customSheetView>
    <customSheetView guid="{E4E8F753-76B4-42E1-AD26-8B3589CB8A4B}" scale="115" showPageBreaks="1" printArea="1" showAutoFilter="1" view="pageBreakPreview" showRuler="0" topLeftCell="A18">
      <selection activeCell="K12" sqref="K12"/>
      <pageMargins left="0.74803149606299202" right="0.74803149606299202" top="0.74803149606299202" bottom="4.13" header="0.35" footer="3.67"/>
      <pageSetup paperSize="9" orientation="portrait" r:id="rId7"/>
      <headerFooter alignWithMargins="0">
        <oddFooter>&amp;C&amp;"Times New Roman,Bold"&amp;11{iii}</oddFooter>
      </headerFooter>
      <autoFilter ref="B1:J1"/>
    </customSheetView>
    <customSheetView guid="{CBFC2224-D3AC-4AA3-8CE4-B555FCF23158}" scale="115" showPageBreaks="1" printArea="1" showAutoFilter="1" view="pageBreakPreview" topLeftCell="A19">
      <selection activeCell="D27" sqref="D27"/>
      <pageMargins left="0.74803149606299202" right="0.74803149606299202" top="0.74803149606299202" bottom="4.13" header="0.35" footer="3.67"/>
      <pageSetup paperSize="9" scale="97" orientation="portrait" r:id="rId8"/>
      <headerFooter alignWithMargins="0">
        <oddFooter>&amp;C&amp;"Times New Roman,Bold"&amp;11{iii}</oddFooter>
      </headerFooter>
      <autoFilter ref="B1:J1"/>
    </customSheetView>
  </customSheetViews>
  <mergeCells count="14">
    <mergeCell ref="H20:H21"/>
    <mergeCell ref="H25:H26"/>
    <mergeCell ref="A20:A21"/>
    <mergeCell ref="B20:B21"/>
    <mergeCell ref="C20:C21"/>
    <mergeCell ref="A25:A26"/>
    <mergeCell ref="B25:B26"/>
    <mergeCell ref="C25:C26"/>
    <mergeCell ref="A1:H1"/>
    <mergeCell ref="C6:D6"/>
    <mergeCell ref="B4:H4"/>
    <mergeCell ref="A3:H3"/>
    <mergeCell ref="C5:D5"/>
    <mergeCell ref="A2:H2"/>
  </mergeCells>
  <phoneticPr fontId="0" type="noConversion"/>
  <pageMargins left="0.82677165354330717" right="0.35433070866141736" top="0.74803149606299213" bottom="3.5433070866141736" header="0.35433070866141736" footer="2.9921259842519685"/>
  <pageSetup paperSize="9" orientation="portrait" r:id="rId9"/>
  <headerFooter alignWithMargins="0">
    <oddFooter>&amp;C{iv}</oddFooter>
  </headerFooter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syncVertical="1" syncRef="A7" transitionEvaluation="1"/>
  <dimension ref="A1:AF40"/>
  <sheetViews>
    <sheetView view="pageBreakPreview" topLeftCell="A7" zoomScaleSheetLayoutView="100" workbookViewId="0">
      <selection activeCell="C33" sqref="C33:H35"/>
    </sheetView>
  </sheetViews>
  <sheetFormatPr defaultColWidth="12.42578125" defaultRowHeight="12.75"/>
  <cols>
    <col min="1" max="1" width="5.28515625" style="42" customWidth="1"/>
    <col min="2" max="2" width="8.85546875" style="42" customWidth="1"/>
    <col min="3" max="3" width="33.28515625" style="23" customWidth="1"/>
    <col min="4" max="4" width="7.42578125" style="25" customWidth="1"/>
    <col min="5" max="5" width="9.42578125" style="25" customWidth="1"/>
    <col min="6" max="6" width="10.5703125" style="23" customWidth="1"/>
    <col min="7" max="7" width="9" style="23" customWidth="1"/>
    <col min="8" max="8" width="3.140625" style="23" customWidth="1"/>
    <col min="9" max="9" width="5.7109375" style="23" customWidth="1"/>
    <col min="10" max="10" width="8.28515625" style="23" customWidth="1"/>
    <col min="11" max="11" width="8.5703125" style="23" customWidth="1"/>
    <col min="12" max="12" width="9.5703125" style="23" bestFit="1" customWidth="1"/>
    <col min="13" max="13" width="11.5703125" style="23" customWidth="1"/>
    <col min="14" max="14" width="3.28515625" style="23" customWidth="1"/>
    <col min="15" max="15" width="3.85546875" style="23" customWidth="1"/>
    <col min="16" max="16" width="2.28515625" style="23" customWidth="1"/>
    <col min="17" max="17" width="2.7109375" style="23" customWidth="1"/>
    <col min="18" max="18" width="2.42578125" style="23" customWidth="1"/>
    <col min="19" max="25" width="12.42578125" style="23"/>
    <col min="26" max="26" width="7" style="23" customWidth="1"/>
    <col min="27" max="27" width="4.85546875" style="23" customWidth="1"/>
    <col min="28" max="16384" width="12.42578125" style="23"/>
  </cols>
  <sheetData>
    <row r="1" spans="1:32">
      <c r="A1" s="1638" t="s">
        <v>317</v>
      </c>
      <c r="B1" s="1638"/>
      <c r="C1" s="1638"/>
      <c r="D1" s="1638"/>
      <c r="E1" s="1638"/>
      <c r="F1" s="1638"/>
      <c r="G1" s="1638"/>
      <c r="H1" s="764"/>
      <c r="I1" s="764"/>
    </row>
    <row r="2" spans="1:32">
      <c r="A2" s="1642" t="s">
        <v>318</v>
      </c>
      <c r="B2" s="1642"/>
      <c r="C2" s="1642"/>
      <c r="D2" s="1642"/>
      <c r="E2" s="1642"/>
      <c r="F2" s="1642"/>
      <c r="G2" s="1642"/>
      <c r="H2" s="770"/>
      <c r="I2" s="770"/>
      <c r="J2" s="770"/>
      <c r="K2" s="770"/>
      <c r="L2" s="770"/>
    </row>
    <row r="3" spans="1:32">
      <c r="A3" s="26"/>
      <c r="B3" s="26"/>
      <c r="C3" s="31"/>
      <c r="D3" s="303"/>
      <c r="E3" s="765"/>
      <c r="F3" s="31"/>
      <c r="G3" s="31"/>
      <c r="H3" s="31"/>
      <c r="I3" s="31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2">
      <c r="A4" s="1589" t="s">
        <v>425</v>
      </c>
      <c r="B4" s="1589"/>
      <c r="C4" s="1589"/>
      <c r="D4" s="1589"/>
      <c r="E4" s="1589"/>
      <c r="F4" s="1589"/>
      <c r="G4" s="1589"/>
      <c r="H4" s="761"/>
      <c r="I4" s="331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1:32" ht="13.5">
      <c r="A5" s="125"/>
      <c r="B5" s="1590"/>
      <c r="C5" s="1590"/>
      <c r="D5" s="1590"/>
      <c r="E5" s="1590"/>
      <c r="F5" s="1590"/>
      <c r="G5" s="1590"/>
      <c r="H5" s="762"/>
      <c r="I5" s="154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>
      <c r="A7" s="125"/>
      <c r="B7" s="138" t="s">
        <v>32</v>
      </c>
      <c r="C7" s="104" t="s">
        <v>33</v>
      </c>
      <c r="D7" s="331" t="s">
        <v>145</v>
      </c>
      <c r="E7" s="157">
        <v>21864</v>
      </c>
      <c r="F7" s="979">
        <v>0</v>
      </c>
      <c r="G7" s="157">
        <f>SUM(E7:F7)</f>
        <v>21864</v>
      </c>
      <c r="H7" s="106"/>
      <c r="I7" s="106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2">
      <c r="A8" s="125"/>
      <c r="B8" s="138"/>
      <c r="C8" s="104"/>
      <c r="D8" s="139" t="s">
        <v>108</v>
      </c>
      <c r="E8" s="106">
        <v>60410</v>
      </c>
      <c r="F8" s="970">
        <v>0</v>
      </c>
      <c r="G8" s="106">
        <f>SUM(E8:F8)</f>
        <v>60410</v>
      </c>
      <c r="H8" s="106"/>
      <c r="I8" s="106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2">
      <c r="A9" s="125"/>
      <c r="B9" s="138" t="s">
        <v>34</v>
      </c>
      <c r="C9" s="141" t="s">
        <v>35</v>
      </c>
      <c r="D9" s="142"/>
      <c r="E9" s="107"/>
      <c r="F9" s="154"/>
      <c r="G9" s="107"/>
      <c r="H9" s="107"/>
      <c r="I9" s="107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2" ht="13.5">
      <c r="A10" s="125"/>
      <c r="B10" s="138"/>
      <c r="C10" s="141" t="s">
        <v>192</v>
      </c>
      <c r="D10" s="332" t="s">
        <v>145</v>
      </c>
      <c r="E10" s="333">
        <v>0</v>
      </c>
      <c r="F10" s="333">
        <v>0</v>
      </c>
      <c r="G10" s="333">
        <v>0</v>
      </c>
      <c r="H10" s="107"/>
      <c r="I10" s="10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>
      <c r="A11" s="125"/>
      <c r="B11" s="138"/>
      <c r="C11" s="141"/>
      <c r="D11" s="142" t="s">
        <v>108</v>
      </c>
      <c r="E11" s="144">
        <f>G30</f>
        <v>2300</v>
      </c>
      <c r="F11" s="154">
        <v>0</v>
      </c>
      <c r="G11" s="144">
        <f>SUM(E11:F11)</f>
        <v>2300</v>
      </c>
      <c r="H11" s="107"/>
      <c r="I11" s="107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>
      <c r="A12" s="125"/>
      <c r="B12" s="145" t="s">
        <v>107</v>
      </c>
      <c r="C12" s="104" t="s">
        <v>54</v>
      </c>
      <c r="D12" s="1029" t="s">
        <v>145</v>
      </c>
      <c r="E12" s="1032">
        <f>E10+E7</f>
        <v>21864</v>
      </c>
      <c r="F12" s="1031">
        <f>F10+F7</f>
        <v>0</v>
      </c>
      <c r="G12" s="1032">
        <f>E12+F12</f>
        <v>21864</v>
      </c>
      <c r="H12" s="106"/>
      <c r="I12" s="106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 ht="13.5" thickBot="1">
      <c r="A13" s="125"/>
      <c r="B13" s="145"/>
      <c r="C13" s="104"/>
      <c r="D13" s="887" t="s">
        <v>108</v>
      </c>
      <c r="E13" s="151">
        <f>E8+E11</f>
        <v>62710</v>
      </c>
      <c r="F13" s="1030">
        <f>F8+F11</f>
        <v>0</v>
      </c>
      <c r="G13" s="151">
        <f>G8+G11</f>
        <v>62710</v>
      </c>
      <c r="H13" s="106"/>
      <c r="I13" s="106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</row>
    <row r="14" spans="1:32" ht="13.5" thickTop="1">
      <c r="A14" s="125"/>
      <c r="B14" s="138"/>
      <c r="C14" s="104"/>
      <c r="D14" s="105"/>
      <c r="E14" s="105"/>
      <c r="F14" s="139"/>
      <c r="G14" s="105"/>
      <c r="H14" s="105"/>
      <c r="I14" s="105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</row>
    <row r="15" spans="1:32">
      <c r="A15" s="125"/>
      <c r="B15" s="138" t="s">
        <v>55</v>
      </c>
      <c r="C15" s="104" t="s">
        <v>56</v>
      </c>
      <c r="D15" s="104"/>
      <c r="E15" s="104"/>
      <c r="F15" s="149"/>
      <c r="G15" s="104"/>
      <c r="H15" s="104"/>
      <c r="I15" s="1594"/>
      <c r="J15" s="1594"/>
      <c r="K15" s="1594"/>
      <c r="L15" s="1594"/>
      <c r="M15" s="1594"/>
      <c r="N15" s="1594"/>
      <c r="O15" s="1594"/>
      <c r="P15" s="1594"/>
      <c r="Q15" s="1594"/>
      <c r="R15" s="1594"/>
      <c r="S15" s="1594"/>
      <c r="T15" s="1594"/>
      <c r="U15" s="1594"/>
      <c r="V15" s="1594"/>
      <c r="W15" s="1595"/>
      <c r="X15" s="1596"/>
      <c r="Y15" s="1596"/>
      <c r="Z15" s="1596"/>
      <c r="AA15" s="1596"/>
      <c r="AB15" s="1596"/>
      <c r="AC15" s="24"/>
      <c r="AD15" s="24"/>
      <c r="AE15" s="24"/>
      <c r="AF15" s="24"/>
    </row>
    <row r="16" spans="1:32" ht="13.5" thickBot="1">
      <c r="A16" s="151"/>
      <c r="B16" s="1592" t="s">
        <v>188</v>
      </c>
      <c r="C16" s="1592"/>
      <c r="D16" s="1592"/>
      <c r="E16" s="1592"/>
      <c r="F16" s="1592"/>
      <c r="G16" s="1592"/>
      <c r="H16" s="157"/>
      <c r="I16" s="1594"/>
      <c r="J16" s="1594"/>
      <c r="K16" s="1594"/>
      <c r="L16" s="1594"/>
      <c r="M16" s="1594"/>
      <c r="N16" s="1594"/>
      <c r="O16" s="1594"/>
      <c r="P16" s="1594"/>
      <c r="Q16" s="1594"/>
      <c r="R16" s="1594"/>
      <c r="S16" s="1594"/>
      <c r="T16" s="1594"/>
      <c r="U16" s="1594"/>
      <c r="V16" s="1594"/>
      <c r="W16" s="1595"/>
      <c r="X16" s="1596"/>
      <c r="Y16" s="1596"/>
      <c r="Z16" s="1596"/>
      <c r="AA16" s="1596"/>
      <c r="AB16" s="1596"/>
      <c r="AC16" s="24"/>
      <c r="AD16" s="24"/>
      <c r="AE16" s="24"/>
      <c r="AF16" s="24"/>
    </row>
    <row r="17" spans="1:32" ht="14.25" thickTop="1" thickBot="1">
      <c r="A17" s="151"/>
      <c r="B17" s="1602" t="s">
        <v>57</v>
      </c>
      <c r="C17" s="1602"/>
      <c r="D17" s="1602"/>
      <c r="E17" s="763" t="s">
        <v>109</v>
      </c>
      <c r="F17" s="763" t="s">
        <v>203</v>
      </c>
      <c r="G17" s="153" t="s">
        <v>195</v>
      </c>
      <c r="H17" s="107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5"/>
      <c r="V17" s="605"/>
      <c r="W17" s="1542"/>
      <c r="X17" s="4"/>
      <c r="Y17" s="4"/>
      <c r="Z17" s="4"/>
      <c r="AA17" s="4"/>
      <c r="AB17" s="4"/>
      <c r="AC17" s="24"/>
      <c r="AD17" s="24"/>
      <c r="AE17" s="24"/>
      <c r="AF17" s="24"/>
    </row>
    <row r="18" spans="1:32" ht="13.5" thickTop="1">
      <c r="A18" s="541"/>
      <c r="B18" s="749"/>
      <c r="C18" s="477"/>
      <c r="D18" s="6"/>
      <c r="E18" s="6"/>
      <c r="F18" s="6"/>
      <c r="G18" s="6"/>
      <c r="H18" s="6"/>
      <c r="I18" s="6"/>
      <c r="J18" s="6"/>
      <c r="K18" s="6"/>
      <c r="L18" s="6"/>
      <c r="M18" s="657"/>
      <c r="N18" s="657"/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657"/>
      <c r="AB18" s="657"/>
      <c r="AC18" s="657"/>
      <c r="AD18" s="657"/>
      <c r="AE18" s="657"/>
      <c r="AF18" s="657"/>
    </row>
    <row r="19" spans="1:32">
      <c r="A19" s="750"/>
      <c r="B19" s="639"/>
      <c r="C19" s="179" t="s">
        <v>111</v>
      </c>
      <c r="D19" s="746"/>
      <c r="E19" s="771"/>
      <c r="F19" s="746"/>
      <c r="G19" s="771"/>
      <c r="H19" s="746"/>
      <c r="I19" s="212"/>
      <c r="J19" s="774"/>
      <c r="K19" s="212"/>
      <c r="L19" s="774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</row>
    <row r="20" spans="1:32">
      <c r="A20" s="750" t="s">
        <v>112</v>
      </c>
      <c r="B20" s="751">
        <v>2052</v>
      </c>
      <c r="C20" s="179" t="s">
        <v>262</v>
      </c>
      <c r="D20" s="176"/>
      <c r="E20" s="772"/>
      <c r="F20" s="176"/>
      <c r="G20" s="176"/>
      <c r="H20" s="66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4"/>
      <c r="AC20" s="24"/>
      <c r="AD20" s="24"/>
      <c r="AE20" s="24"/>
      <c r="AF20" s="24"/>
    </row>
    <row r="21" spans="1:32">
      <c r="A21" s="750"/>
      <c r="B21" s="775">
        <v>0.09</v>
      </c>
      <c r="C21" s="179" t="s">
        <v>144</v>
      </c>
      <c r="D21" s="176"/>
      <c r="E21" s="772"/>
      <c r="F21" s="176"/>
      <c r="G21" s="176"/>
      <c r="H21" s="66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4"/>
      <c r="AC21" s="24"/>
      <c r="AD21" s="24"/>
      <c r="AE21" s="24"/>
      <c r="AF21" s="24"/>
    </row>
    <row r="22" spans="1:32">
      <c r="A22" s="750"/>
      <c r="B22" s="639">
        <v>24</v>
      </c>
      <c r="C22" s="748" t="s">
        <v>319</v>
      </c>
      <c r="D22" s="176"/>
      <c r="E22" s="772"/>
      <c r="F22" s="176"/>
      <c r="G22" s="176"/>
      <c r="H22" s="66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4"/>
      <c r="AC22" s="24"/>
      <c r="AD22" s="24"/>
      <c r="AE22" s="24"/>
      <c r="AF22" s="24"/>
    </row>
    <row r="23" spans="1:32">
      <c r="A23" s="750"/>
      <c r="B23" s="639">
        <v>61</v>
      </c>
      <c r="C23" s="684" t="s">
        <v>320</v>
      </c>
      <c r="D23" s="176"/>
      <c r="E23" s="772"/>
      <c r="F23" s="176"/>
      <c r="G23" s="176"/>
      <c r="H23" s="66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4"/>
      <c r="AC23" s="24"/>
      <c r="AD23" s="24"/>
      <c r="AE23" s="24"/>
      <c r="AF23" s="24"/>
    </row>
    <row r="24" spans="1:32">
      <c r="A24" s="750"/>
      <c r="B24" s="755" t="s">
        <v>321</v>
      </c>
      <c r="C24" s="684" t="s">
        <v>190</v>
      </c>
      <c r="D24" s="192"/>
      <c r="E24" s="513">
        <v>0</v>
      </c>
      <c r="F24" s="180">
        <v>2300</v>
      </c>
      <c r="G24" s="658">
        <f>SUM(E24:F24)</f>
        <v>2300</v>
      </c>
      <c r="H24" s="66" t="s">
        <v>444</v>
      </c>
      <c r="I24" s="207"/>
      <c r="J24" s="207"/>
      <c r="K24" s="207"/>
      <c r="L24" s="207"/>
      <c r="M24" s="207"/>
      <c r="N24" s="207"/>
      <c r="O24" s="207"/>
      <c r="P24" s="207"/>
      <c r="Q24" s="207"/>
      <c r="R24" s="24"/>
      <c r="S24" s="1504"/>
      <c r="T24" s="1504"/>
      <c r="U24" s="1504"/>
      <c r="V24" s="1504"/>
      <c r="W24" s="1504"/>
      <c r="X24" s="1504"/>
      <c r="Y24" s="1504"/>
      <c r="Z24" s="1504"/>
      <c r="AA24" s="1504"/>
      <c r="AB24" s="1504"/>
      <c r="AC24" s="24"/>
      <c r="AD24" s="24"/>
      <c r="AE24" s="24"/>
      <c r="AF24" s="24"/>
    </row>
    <row r="25" spans="1:32">
      <c r="A25" s="388" t="s">
        <v>107</v>
      </c>
      <c r="B25" s="299">
        <v>61</v>
      </c>
      <c r="C25" s="748" t="s">
        <v>320</v>
      </c>
      <c r="D25" s="180"/>
      <c r="E25" s="401">
        <f>SUM(E24:E24)</f>
        <v>0</v>
      </c>
      <c r="F25" s="181">
        <f>SUM(F24:F24)</f>
        <v>2300</v>
      </c>
      <c r="G25" s="181">
        <f>SUM(G24:G24)</f>
        <v>2300</v>
      </c>
      <c r="H25" s="66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4"/>
      <c r="AC25" s="24"/>
      <c r="AD25" s="24"/>
      <c r="AE25" s="24"/>
      <c r="AF25" s="24"/>
    </row>
    <row r="26" spans="1:32">
      <c r="A26" s="388" t="s">
        <v>107</v>
      </c>
      <c r="B26" s="639">
        <v>24</v>
      </c>
      <c r="C26" s="748" t="s">
        <v>319</v>
      </c>
      <c r="D26" s="180"/>
      <c r="E26" s="401">
        <f>E25</f>
        <v>0</v>
      </c>
      <c r="F26" s="434">
        <f t="shared" ref="F26:G26" si="0">F25</f>
        <v>2300</v>
      </c>
      <c r="G26" s="434">
        <f t="shared" si="0"/>
        <v>2300</v>
      </c>
      <c r="H26" s="66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4"/>
      <c r="AC26" s="24"/>
      <c r="AD26" s="24"/>
      <c r="AE26" s="24"/>
      <c r="AF26" s="24"/>
    </row>
    <row r="27" spans="1:32">
      <c r="A27" s="750" t="s">
        <v>107</v>
      </c>
      <c r="B27" s="775">
        <v>0.09</v>
      </c>
      <c r="C27" s="184" t="s">
        <v>144</v>
      </c>
      <c r="D27" s="180"/>
      <c r="E27" s="401">
        <f t="shared" ref="E27:E28" si="1">E26</f>
        <v>0</v>
      </c>
      <c r="F27" s="434">
        <f t="shared" ref="F27:G27" si="2">F26</f>
        <v>2300</v>
      </c>
      <c r="G27" s="434">
        <f t="shared" si="2"/>
        <v>2300</v>
      </c>
      <c r="H27" s="66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4"/>
      <c r="AC27" s="24"/>
      <c r="AD27" s="24"/>
      <c r="AE27" s="24"/>
      <c r="AF27" s="24"/>
    </row>
    <row r="28" spans="1:32">
      <c r="A28" s="750" t="s">
        <v>107</v>
      </c>
      <c r="B28" s="751">
        <v>2052</v>
      </c>
      <c r="C28" s="184" t="s">
        <v>262</v>
      </c>
      <c r="D28" s="180"/>
      <c r="E28" s="401">
        <f t="shared" si="1"/>
        <v>0</v>
      </c>
      <c r="F28" s="434">
        <f t="shared" ref="F28:G28" si="3">F27</f>
        <v>2300</v>
      </c>
      <c r="G28" s="434">
        <f t="shared" si="3"/>
        <v>2300</v>
      </c>
      <c r="H28" s="66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4"/>
      <c r="AC28" s="24"/>
      <c r="AD28" s="24"/>
      <c r="AE28" s="24"/>
      <c r="AF28" s="24"/>
    </row>
    <row r="29" spans="1:32">
      <c r="A29" s="339" t="s">
        <v>107</v>
      </c>
      <c r="B29" s="340"/>
      <c r="C29" s="208" t="s">
        <v>111</v>
      </c>
      <c r="D29" s="434"/>
      <c r="E29" s="401">
        <f>E28</f>
        <v>0</v>
      </c>
      <c r="F29" s="434">
        <f t="shared" ref="F29:G29" si="4">F28</f>
        <v>2300</v>
      </c>
      <c r="G29" s="434">
        <f t="shared" si="4"/>
        <v>2300</v>
      </c>
      <c r="H29" s="66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4"/>
      <c r="AC29" s="24"/>
      <c r="AD29" s="24"/>
      <c r="AE29" s="24"/>
      <c r="AF29" s="24"/>
    </row>
    <row r="30" spans="1:32">
      <c r="A30" s="339" t="s">
        <v>107</v>
      </c>
      <c r="B30" s="340"/>
      <c r="C30" s="208" t="s">
        <v>108</v>
      </c>
      <c r="D30" s="434"/>
      <c r="E30" s="401">
        <f>E29</f>
        <v>0</v>
      </c>
      <c r="F30" s="434">
        <f t="shared" ref="F30:G30" si="5">F29</f>
        <v>2300</v>
      </c>
      <c r="G30" s="434">
        <f t="shared" si="5"/>
        <v>2300</v>
      </c>
      <c r="H30" s="66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4"/>
      <c r="AC30" s="24"/>
      <c r="AD30" s="24"/>
      <c r="AE30" s="24"/>
      <c r="AF30" s="24"/>
    </row>
    <row r="31" spans="1:32" s="1340" customFormat="1">
      <c r="A31" s="1641" t="s">
        <v>468</v>
      </c>
      <c r="B31" s="1641"/>
      <c r="C31" s="1641"/>
      <c r="D31" s="1641"/>
      <c r="E31" s="1641"/>
      <c r="F31" s="1641"/>
      <c r="G31" s="1338"/>
      <c r="H31" s="1339"/>
      <c r="I31" s="1339"/>
      <c r="J31" s="1339"/>
      <c r="K31" s="1339"/>
      <c r="L31" s="1555"/>
      <c r="M31" s="1555"/>
      <c r="N31" s="1555"/>
      <c r="O31" s="1555"/>
      <c r="P31" s="1555"/>
      <c r="Q31" s="1555"/>
      <c r="R31" s="1555"/>
      <c r="S31" s="1555"/>
      <c r="T31" s="1555"/>
      <c r="U31" s="1555"/>
      <c r="V31" s="1555"/>
      <c r="W31" s="1555"/>
      <c r="X31" s="1555"/>
      <c r="Y31" s="1555"/>
      <c r="Z31" s="1555"/>
      <c r="AA31" s="1555"/>
      <c r="AB31" s="1555"/>
      <c r="AC31" s="1555"/>
      <c r="AD31" s="1555"/>
      <c r="AE31" s="1555"/>
      <c r="AF31" s="1792"/>
    </row>
    <row r="32" spans="1:32" s="1336" customFormat="1" ht="15.75" customHeight="1">
      <c r="A32" s="1333" t="s">
        <v>469</v>
      </c>
      <c r="B32" s="1340" t="s">
        <v>491</v>
      </c>
      <c r="C32" s="1341"/>
      <c r="D32" s="1337"/>
      <c r="I32" s="1793"/>
      <c r="J32" s="1793"/>
      <c r="K32" s="1793"/>
      <c r="L32" s="1793"/>
      <c r="M32" s="1793"/>
      <c r="N32" s="1793"/>
      <c r="O32" s="1793"/>
      <c r="P32" s="1793"/>
      <c r="Q32" s="1793"/>
      <c r="R32" s="1793"/>
      <c r="S32" s="1793"/>
      <c r="T32" s="1793"/>
      <c r="U32" s="1793"/>
      <c r="V32" s="1793"/>
      <c r="W32" s="1793"/>
      <c r="X32" s="1793"/>
      <c r="Y32" s="1793"/>
      <c r="Z32" s="1793"/>
      <c r="AA32" s="1793"/>
      <c r="AB32" s="1793"/>
      <c r="AC32" s="1793"/>
      <c r="AD32" s="1793"/>
      <c r="AE32" s="1793"/>
      <c r="AF32" s="1793"/>
    </row>
    <row r="33" spans="3:32">
      <c r="C33" s="24"/>
      <c r="D33" s="1731"/>
      <c r="E33" s="918"/>
      <c r="F33" s="1731"/>
      <c r="G33" s="918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>
      <c r="C34" s="24"/>
      <c r="D34" s="540"/>
      <c r="E34" s="540"/>
      <c r="F34" s="540"/>
      <c r="G34" s="540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>
      <c r="C35" s="24"/>
      <c r="D35" s="1791"/>
      <c r="E35" s="1791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  <row r="39" spans="3:32"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</row>
    <row r="40" spans="3:32"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</row>
  </sheetData>
  <autoFilter ref="A17:AB17">
    <filterColumn colId="1" showButton="0"/>
    <filterColumn colId="2" showButton="0"/>
  </autoFilter>
  <mergeCells count="13">
    <mergeCell ref="A31:F31"/>
    <mergeCell ref="B17:D17"/>
    <mergeCell ref="A1:G1"/>
    <mergeCell ref="A2:G2"/>
    <mergeCell ref="A4:G4"/>
    <mergeCell ref="B5:G5"/>
    <mergeCell ref="B16:G16"/>
    <mergeCell ref="I15:R15"/>
    <mergeCell ref="S15:AB15"/>
    <mergeCell ref="I16:M16"/>
    <mergeCell ref="N16:R16"/>
    <mergeCell ref="S16:W16"/>
    <mergeCell ref="X16:AB16"/>
  </mergeCells>
  <pageMargins left="0.74803149606299213" right="0.74803149606299213" top="0.74803149606299213" bottom="4.1338582677165361" header="0.35433070866141736" footer="3.6614173228346458"/>
  <pageSetup paperSize="9" firstPageNumber="24" orientation="portrait" useFirstPageNumber="1" r:id="rId1"/>
  <headerFooter alignWithMargins="0">
    <oddFooter>&amp;C&amp;"Times New Roman,Regular"&amp;11&amp;P</oddFooter>
  </headerFooter>
  <colBreaks count="1" manualBreakCount="1">
    <brk id="20" max="3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AG62"/>
  <sheetViews>
    <sheetView view="pageBreakPreview" topLeftCell="A43" zoomScaleSheetLayoutView="100" workbookViewId="0">
      <selection activeCell="T61" sqref="T61"/>
    </sheetView>
  </sheetViews>
  <sheetFormatPr defaultColWidth="9.140625" defaultRowHeight="12.75"/>
  <cols>
    <col min="1" max="1" width="5.28515625" style="48" customWidth="1"/>
    <col min="2" max="2" width="8.85546875" style="48" customWidth="1"/>
    <col min="3" max="3" width="33.28515625" style="48" customWidth="1"/>
    <col min="4" max="4" width="7.42578125" style="48" customWidth="1"/>
    <col min="5" max="5" width="9.42578125" style="48" customWidth="1"/>
    <col min="6" max="6" width="10.5703125" style="48" customWidth="1"/>
    <col min="7" max="7" width="9" style="48" customWidth="1"/>
    <col min="8" max="8" width="3.28515625" style="48" customWidth="1"/>
    <col min="9" max="9" width="3.140625" style="48" hidden="1" customWidth="1"/>
    <col min="10" max="18" width="0" style="48" hidden="1" customWidth="1"/>
    <col min="19" max="22" width="9.140625" style="48"/>
    <col min="23" max="23" width="10.42578125" style="48" customWidth="1"/>
    <col min="24" max="27" width="9.140625" style="48"/>
    <col min="28" max="28" width="11.5703125" style="48" customWidth="1"/>
    <col min="29" max="16384" width="9.140625" style="48"/>
  </cols>
  <sheetData>
    <row r="1" spans="1:31">
      <c r="A1" s="1645" t="s">
        <v>322</v>
      </c>
      <c r="B1" s="1645"/>
      <c r="C1" s="1645"/>
      <c r="D1" s="1645"/>
      <c r="E1" s="1645"/>
      <c r="F1" s="1645"/>
      <c r="G1" s="1645"/>
      <c r="H1" s="921"/>
      <c r="I1" s="767"/>
    </row>
    <row r="2" spans="1:31">
      <c r="A2" s="1646" t="s">
        <v>323</v>
      </c>
      <c r="B2" s="1646"/>
      <c r="C2" s="1646"/>
      <c r="D2" s="1646"/>
      <c r="E2" s="1646"/>
      <c r="F2" s="1646"/>
      <c r="G2" s="1646"/>
      <c r="H2" s="922"/>
      <c r="I2" s="780"/>
      <c r="J2" s="780"/>
      <c r="K2" s="780"/>
      <c r="L2" s="780"/>
      <c r="M2" s="780"/>
    </row>
    <row r="3" spans="1:31">
      <c r="A3" s="438"/>
      <c r="B3" s="439"/>
      <c r="C3" s="440"/>
      <c r="D3" s="441"/>
      <c r="E3" s="441"/>
      <c r="F3" s="767"/>
      <c r="G3" s="767"/>
      <c r="H3" s="921"/>
      <c r="I3" s="767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>
      <c r="A4" s="1647" t="s">
        <v>426</v>
      </c>
      <c r="B4" s="1647"/>
      <c r="C4" s="1647"/>
      <c r="D4" s="1647"/>
      <c r="E4" s="1647"/>
      <c r="F4" s="1647"/>
      <c r="G4" s="1647"/>
      <c r="H4" s="923"/>
      <c r="I4" s="768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ht="13.5">
      <c r="A5" s="49"/>
      <c r="B5" s="1648"/>
      <c r="C5" s="1648"/>
      <c r="D5" s="1648"/>
      <c r="E5" s="1648"/>
      <c r="F5" s="1648"/>
      <c r="G5" s="1648"/>
      <c r="H5" s="924"/>
      <c r="I5" s="769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</row>
    <row r="6" spans="1:31">
      <c r="A6" s="49"/>
      <c r="D6" s="341"/>
      <c r="E6" s="50" t="s">
        <v>30</v>
      </c>
      <c r="F6" s="50" t="s">
        <v>31</v>
      </c>
      <c r="G6" s="50" t="s">
        <v>195</v>
      </c>
      <c r="H6" s="55"/>
      <c r="I6" s="55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31">
      <c r="A7" s="49"/>
      <c r="B7" s="51" t="s">
        <v>32</v>
      </c>
      <c r="C7" s="48" t="s">
        <v>33</v>
      </c>
      <c r="D7" s="890" t="s">
        <v>145</v>
      </c>
      <c r="E7" s="891">
        <v>5994</v>
      </c>
      <c r="F7" s="892">
        <v>0</v>
      </c>
      <c r="G7" s="891">
        <f>SUM(E7:F7)</f>
        <v>5994</v>
      </c>
      <c r="H7" s="891"/>
      <c r="I7" s="362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31">
      <c r="A8" s="49"/>
      <c r="B8" s="51"/>
      <c r="D8" s="52" t="s">
        <v>108</v>
      </c>
      <c r="E8" s="362">
        <v>166637</v>
      </c>
      <c r="F8" s="442">
        <v>0</v>
      </c>
      <c r="G8" s="362">
        <f>SUM(E8:F8)</f>
        <v>166637</v>
      </c>
      <c r="H8" s="362"/>
      <c r="I8" s="362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31">
      <c r="A9" s="49"/>
      <c r="B9" s="51" t="s">
        <v>34</v>
      </c>
      <c r="C9" s="53" t="s">
        <v>35</v>
      </c>
      <c r="D9" s="54"/>
      <c r="E9" s="55"/>
      <c r="F9" s="443"/>
      <c r="G9" s="55"/>
      <c r="H9" s="55"/>
      <c r="I9" s="55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</row>
    <row r="10" spans="1:31" ht="13.5">
      <c r="A10" s="49"/>
      <c r="B10" s="51"/>
      <c r="C10" s="53" t="s">
        <v>192</v>
      </c>
      <c r="D10" s="893" t="s">
        <v>145</v>
      </c>
      <c r="E10" s="894">
        <f>F48</f>
        <v>900</v>
      </c>
      <c r="F10" s="895">
        <v>0</v>
      </c>
      <c r="G10" s="894">
        <f>SUM(E10:F10)</f>
        <v>900</v>
      </c>
      <c r="H10" s="894"/>
      <c r="I10" s="55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</row>
    <row r="11" spans="1:31">
      <c r="A11" s="49"/>
      <c r="B11" s="51"/>
      <c r="C11" s="53"/>
      <c r="D11" s="54" t="s">
        <v>108</v>
      </c>
      <c r="E11" s="444">
        <f>F49</f>
        <v>4500</v>
      </c>
      <c r="F11" s="443">
        <v>0</v>
      </c>
      <c r="G11" s="444">
        <f>SUM(E11:F11)</f>
        <v>4500</v>
      </c>
      <c r="H11" s="444"/>
      <c r="I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</row>
    <row r="12" spans="1:31">
      <c r="A12" s="49"/>
      <c r="B12" s="365" t="s">
        <v>107</v>
      </c>
      <c r="C12" s="48" t="s">
        <v>54</v>
      </c>
      <c r="D12" s="1033" t="s">
        <v>145</v>
      </c>
      <c r="E12" s="1034">
        <f>E10+E7</f>
        <v>6894</v>
      </c>
      <c r="F12" s="1035">
        <v>0</v>
      </c>
      <c r="G12" s="1034">
        <f>SUM(E12:F12)</f>
        <v>6894</v>
      </c>
      <c r="H12" s="934"/>
      <c r="I12" s="362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</row>
    <row r="13" spans="1:31" ht="13.5" thickBot="1">
      <c r="A13" s="49"/>
      <c r="B13" s="365"/>
      <c r="D13" s="1036" t="s">
        <v>108</v>
      </c>
      <c r="E13" s="1037">
        <f>E11+E8</f>
        <v>171137</v>
      </c>
      <c r="F13" s="1038">
        <f>SUM(F7:F10)</f>
        <v>0</v>
      </c>
      <c r="G13" s="1037">
        <f>SUM(E13:F13)</f>
        <v>171137</v>
      </c>
      <c r="H13" s="934"/>
      <c r="I13" s="362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</row>
    <row r="14" spans="1:31" ht="13.5" thickTop="1">
      <c r="A14" s="49"/>
      <c r="B14" s="51"/>
      <c r="D14" s="56"/>
      <c r="E14" s="56"/>
      <c r="F14" s="52"/>
      <c r="G14" s="56"/>
      <c r="H14" s="56"/>
      <c r="I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</row>
    <row r="15" spans="1:31">
      <c r="A15" s="49"/>
      <c r="B15" s="51" t="s">
        <v>55</v>
      </c>
      <c r="C15" s="48" t="s">
        <v>56</v>
      </c>
      <c r="F15" s="359"/>
      <c r="I15" s="1593" t="s">
        <v>109</v>
      </c>
      <c r="J15" s="1593"/>
      <c r="K15" s="1593"/>
      <c r="L15" s="1593"/>
      <c r="M15" s="1593"/>
      <c r="N15" s="1593"/>
      <c r="O15" s="1593"/>
      <c r="P15" s="1593"/>
      <c r="Q15" s="1593"/>
      <c r="R15" s="1593"/>
      <c r="S15" s="1594"/>
      <c r="T15" s="1594"/>
      <c r="U15" s="1594"/>
      <c r="V15" s="1594"/>
      <c r="W15" s="1595"/>
      <c r="X15" s="1596"/>
      <c r="Y15" s="1596"/>
      <c r="Z15" s="1596"/>
      <c r="AA15" s="1596"/>
      <c r="AB15" s="1596"/>
      <c r="AC15" s="56"/>
      <c r="AD15" s="56"/>
      <c r="AE15" s="56"/>
    </row>
    <row r="16" spans="1:31" ht="13.5" thickBot="1">
      <c r="A16" s="369"/>
      <c r="B16" s="1592" t="s">
        <v>188</v>
      </c>
      <c r="C16" s="1592"/>
      <c r="D16" s="1592"/>
      <c r="E16" s="1592"/>
      <c r="F16" s="1592"/>
      <c r="G16" s="1592"/>
      <c r="H16" s="157"/>
      <c r="I16" s="1594" t="s">
        <v>680</v>
      </c>
      <c r="J16" s="1594"/>
      <c r="K16" s="1594"/>
      <c r="L16" s="1594"/>
      <c r="M16" s="1594"/>
      <c r="N16" s="1594" t="s">
        <v>681</v>
      </c>
      <c r="O16" s="1594"/>
      <c r="P16" s="1594"/>
      <c r="Q16" s="1594"/>
      <c r="R16" s="1594"/>
      <c r="S16" s="1594"/>
      <c r="T16" s="1594"/>
      <c r="U16" s="1594"/>
      <c r="V16" s="1594"/>
      <c r="W16" s="1595"/>
      <c r="X16" s="1596"/>
      <c r="Y16" s="1596"/>
      <c r="Z16" s="1596"/>
      <c r="AA16" s="1596"/>
      <c r="AB16" s="1596"/>
      <c r="AC16" s="56"/>
      <c r="AD16" s="56"/>
      <c r="AE16" s="56"/>
    </row>
    <row r="17" spans="1:33" ht="14.25" thickTop="1" thickBot="1">
      <c r="A17" s="369"/>
      <c r="B17" s="1644" t="s">
        <v>57</v>
      </c>
      <c r="C17" s="1644"/>
      <c r="D17" s="1644"/>
      <c r="E17" s="1537" t="s">
        <v>109</v>
      </c>
      <c r="F17" s="766" t="s">
        <v>203</v>
      </c>
      <c r="G17" s="58" t="s">
        <v>195</v>
      </c>
      <c r="H17" s="55"/>
      <c r="I17" s="371" t="s">
        <v>139</v>
      </c>
      <c r="J17" s="371" t="s">
        <v>140</v>
      </c>
      <c r="K17" s="371" t="s">
        <v>141</v>
      </c>
      <c r="L17" s="371" t="s">
        <v>142</v>
      </c>
      <c r="M17" s="371" t="s">
        <v>143</v>
      </c>
      <c r="N17" s="371" t="s">
        <v>139</v>
      </c>
      <c r="O17" s="371" t="s">
        <v>140</v>
      </c>
      <c r="P17" s="371" t="s">
        <v>141</v>
      </c>
      <c r="Q17" s="371" t="s">
        <v>142</v>
      </c>
      <c r="R17" s="371" t="s">
        <v>143</v>
      </c>
      <c r="S17" s="605"/>
      <c r="T17" s="605"/>
      <c r="U17" s="605"/>
      <c r="V17" s="605"/>
      <c r="W17" s="1542"/>
      <c r="X17" s="4"/>
      <c r="Y17" s="4"/>
      <c r="Z17" s="4"/>
      <c r="AA17" s="4"/>
      <c r="AB17" s="4"/>
      <c r="AC17" s="56"/>
      <c r="AD17" s="56"/>
      <c r="AE17" s="56"/>
    </row>
    <row r="18" spans="1:33" ht="13.5" thickTop="1">
      <c r="A18" s="2"/>
      <c r="B18" s="3"/>
      <c r="C18" s="477"/>
      <c r="D18" s="781"/>
      <c r="E18" s="6"/>
      <c r="F18" s="781"/>
      <c r="G18" s="6"/>
      <c r="H18" s="6"/>
      <c r="I18" s="781"/>
      <c r="J18" s="6"/>
      <c r="K18" s="781"/>
      <c r="L18" s="6"/>
      <c r="M18" s="6"/>
      <c r="N18" s="1"/>
      <c r="O18" s="1"/>
      <c r="P18" s="1"/>
      <c r="Q18" s="1"/>
      <c r="R18" s="1"/>
      <c r="S18" s="657"/>
      <c r="T18" s="657"/>
      <c r="U18" s="657"/>
      <c r="V18" s="657"/>
      <c r="W18" s="657"/>
      <c r="X18" s="657"/>
      <c r="Y18" s="657"/>
      <c r="Z18" s="657"/>
      <c r="AA18" s="657"/>
      <c r="AB18" s="657"/>
      <c r="AC18" s="657"/>
      <c r="AD18" s="657"/>
      <c r="AE18" s="657"/>
      <c r="AF18" s="1"/>
      <c r="AG18" s="1"/>
    </row>
    <row r="19" spans="1:33">
      <c r="A19" s="295"/>
      <c r="B19" s="782"/>
      <c r="C19" s="685" t="s">
        <v>111</v>
      </c>
      <c r="D19" s="772"/>
      <c r="E19" s="67"/>
      <c r="F19" s="772"/>
      <c r="G19" s="67"/>
      <c r="H19" s="67"/>
      <c r="I19" s="772"/>
      <c r="J19" s="67"/>
      <c r="K19" s="772"/>
      <c r="L19" s="67"/>
      <c r="M19" s="67"/>
      <c r="N19" s="66"/>
      <c r="O19" s="66"/>
      <c r="P19" s="66"/>
      <c r="Q19" s="66"/>
      <c r="R19" s="66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66"/>
      <c r="AG19" s="66"/>
    </row>
    <row r="20" spans="1:33" ht="25.5">
      <c r="A20" s="182" t="s">
        <v>112</v>
      </c>
      <c r="B20" s="205">
        <v>2011</v>
      </c>
      <c r="C20" s="186" t="s">
        <v>324</v>
      </c>
      <c r="D20" s="772"/>
      <c r="E20" s="771"/>
      <c r="F20" s="772"/>
      <c r="G20" s="67"/>
      <c r="H20" s="67"/>
      <c r="I20" s="772"/>
      <c r="J20" s="771"/>
      <c r="K20" s="772"/>
      <c r="L20" s="771"/>
      <c r="M20" s="67"/>
      <c r="N20" s="66"/>
      <c r="O20" s="66"/>
      <c r="P20" s="66"/>
      <c r="Q20" s="66"/>
      <c r="R20" s="66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66"/>
      <c r="AG20" s="66"/>
    </row>
    <row r="21" spans="1:33">
      <c r="A21" s="182"/>
      <c r="B21" s="210">
        <v>2</v>
      </c>
      <c r="C21" s="170" t="s">
        <v>325</v>
      </c>
      <c r="D21" s="772"/>
      <c r="E21" s="67"/>
      <c r="F21" s="772"/>
      <c r="G21" s="67"/>
      <c r="H21" s="67"/>
      <c r="I21" s="772"/>
      <c r="J21" s="67"/>
      <c r="K21" s="772"/>
      <c r="L21" s="67"/>
      <c r="M21" s="67"/>
      <c r="N21" s="66"/>
      <c r="O21" s="66"/>
      <c r="P21" s="66"/>
      <c r="Q21" s="66"/>
      <c r="R21" s="66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66"/>
      <c r="AG21" s="66"/>
    </row>
    <row r="22" spans="1:33" ht="14.25" customHeight="1">
      <c r="A22" s="182"/>
      <c r="B22" s="783">
        <v>2.101</v>
      </c>
      <c r="C22" s="186" t="s">
        <v>326</v>
      </c>
      <c r="D22" s="772"/>
      <c r="E22" s="67"/>
      <c r="F22" s="772"/>
      <c r="G22" s="67"/>
      <c r="H22" s="67"/>
      <c r="I22" s="772"/>
      <c r="J22" s="67"/>
      <c r="K22" s="772"/>
      <c r="L22" s="67"/>
      <c r="M22" s="67"/>
      <c r="N22" s="66"/>
      <c r="O22" s="66"/>
      <c r="P22" s="66"/>
      <c r="Q22" s="66"/>
      <c r="R22" s="66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66"/>
      <c r="AG22" s="66"/>
    </row>
    <row r="23" spans="1:33" ht="15" customHeight="1">
      <c r="A23" s="182"/>
      <c r="B23" s="784">
        <v>60</v>
      </c>
      <c r="C23" s="743" t="s">
        <v>327</v>
      </c>
      <c r="D23" s="772"/>
      <c r="E23" s="785"/>
      <c r="F23" s="786"/>
      <c r="G23" s="785"/>
      <c r="H23" s="785"/>
      <c r="I23" s="786"/>
      <c r="J23" s="785"/>
      <c r="K23" s="786"/>
      <c r="L23" s="785"/>
      <c r="M23" s="785"/>
      <c r="N23" s="66"/>
      <c r="O23" s="66"/>
      <c r="P23" s="66"/>
      <c r="Q23" s="66"/>
      <c r="R23" s="66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66"/>
      <c r="AG23" s="66"/>
    </row>
    <row r="24" spans="1:33">
      <c r="A24" s="182"/>
      <c r="B24" s="787" t="s">
        <v>216</v>
      </c>
      <c r="C24" s="743" t="s">
        <v>287</v>
      </c>
      <c r="D24" s="788"/>
      <c r="E24" s="399">
        <v>0</v>
      </c>
      <c r="F24" s="788">
        <v>400</v>
      </c>
      <c r="G24" s="736">
        <f>SUM(E24:F24)</f>
        <v>400</v>
      </c>
      <c r="H24" s="736" t="s">
        <v>444</v>
      </c>
      <c r="I24" s="742" t="s">
        <v>185</v>
      </c>
      <c r="J24" s="742" t="s">
        <v>185</v>
      </c>
      <c r="K24" s="742" t="s">
        <v>185</v>
      </c>
      <c r="L24" s="742" t="s">
        <v>185</v>
      </c>
      <c r="M24" s="742" t="s">
        <v>185</v>
      </c>
      <c r="N24" s="742" t="s">
        <v>185</v>
      </c>
      <c r="O24" s="742" t="s">
        <v>185</v>
      </c>
      <c r="P24" s="742" t="s">
        <v>185</v>
      </c>
      <c r="Q24" s="742" t="s">
        <v>185</v>
      </c>
      <c r="R24" s="742" t="s">
        <v>185</v>
      </c>
      <c r="S24" s="842"/>
      <c r="T24" s="842"/>
      <c r="U24" s="842"/>
      <c r="V24" s="842"/>
      <c r="W24" s="1794"/>
      <c r="X24" s="842"/>
      <c r="Y24" s="842"/>
      <c r="Z24" s="842"/>
      <c r="AA24" s="842"/>
      <c r="AB24" s="842"/>
      <c r="AC24" s="56"/>
      <c r="AD24" s="56"/>
      <c r="AE24" s="56"/>
    </row>
    <row r="25" spans="1:33">
      <c r="A25" s="182"/>
      <c r="B25" s="789" t="s">
        <v>224</v>
      </c>
      <c r="C25" s="743" t="s">
        <v>117</v>
      </c>
      <c r="D25" s="676"/>
      <c r="E25" s="430">
        <v>0</v>
      </c>
      <c r="F25" s="790">
        <v>500</v>
      </c>
      <c r="G25" s="791">
        <f>SUM(E25:F25)</f>
        <v>500</v>
      </c>
      <c r="H25" s="738" t="s">
        <v>446</v>
      </c>
      <c r="I25" s="742" t="s">
        <v>185</v>
      </c>
      <c r="J25" s="742" t="s">
        <v>185</v>
      </c>
      <c r="K25" s="742" t="s">
        <v>185</v>
      </c>
      <c r="L25" s="742" t="s">
        <v>185</v>
      </c>
      <c r="M25" s="742" t="s">
        <v>185</v>
      </c>
      <c r="N25" s="742" t="s">
        <v>185</v>
      </c>
      <c r="O25" s="742" t="s">
        <v>185</v>
      </c>
      <c r="P25" s="742" t="s">
        <v>185</v>
      </c>
      <c r="Q25" s="742" t="s">
        <v>185</v>
      </c>
      <c r="R25" s="742" t="s">
        <v>185</v>
      </c>
      <c r="S25" s="842"/>
      <c r="T25" s="842"/>
      <c r="U25" s="842"/>
      <c r="V25" s="842"/>
      <c r="W25" s="1794"/>
      <c r="X25" s="842"/>
      <c r="Y25" s="842"/>
      <c r="Z25" s="842"/>
      <c r="AA25" s="842"/>
      <c r="AB25" s="842"/>
      <c r="AC25" s="56"/>
      <c r="AD25" s="56"/>
      <c r="AE25" s="56"/>
    </row>
    <row r="26" spans="1:33" ht="17.25" customHeight="1">
      <c r="A26" s="182" t="s">
        <v>107</v>
      </c>
      <c r="B26" s="784">
        <v>60</v>
      </c>
      <c r="C26" s="743" t="s">
        <v>327</v>
      </c>
      <c r="D26" s="737"/>
      <c r="E26" s="430">
        <f t="shared" ref="E26:G26" si="0">SUM(E24:E25)</f>
        <v>0</v>
      </c>
      <c r="F26" s="741">
        <f t="shared" si="0"/>
        <v>900</v>
      </c>
      <c r="G26" s="741">
        <f t="shared" si="0"/>
        <v>900</v>
      </c>
      <c r="H26" s="737"/>
      <c r="I26" s="742"/>
      <c r="J26" s="66"/>
      <c r="K26" s="66"/>
      <c r="L26" s="66"/>
      <c r="M26" s="66"/>
      <c r="N26" s="66"/>
      <c r="O26" s="66"/>
      <c r="P26" s="66"/>
      <c r="Q26" s="66"/>
      <c r="R26" s="66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56"/>
      <c r="AD26" s="56"/>
      <c r="AE26" s="56"/>
    </row>
    <row r="27" spans="1:33" ht="14.25" customHeight="1">
      <c r="A27" s="182" t="s">
        <v>107</v>
      </c>
      <c r="B27" s="783">
        <v>2.101</v>
      </c>
      <c r="C27" s="186" t="s">
        <v>326</v>
      </c>
      <c r="D27" s="180"/>
      <c r="E27" s="430">
        <f>E26</f>
        <v>0</v>
      </c>
      <c r="F27" s="670">
        <f t="shared" ref="F27:G27" si="1">F26</f>
        <v>900</v>
      </c>
      <c r="G27" s="670">
        <f t="shared" si="1"/>
        <v>900</v>
      </c>
      <c r="H27" s="180"/>
      <c r="I27" s="742"/>
      <c r="J27" s="773"/>
      <c r="K27" s="773"/>
      <c r="L27" s="773"/>
      <c r="M27" s="773"/>
      <c r="N27" s="773"/>
      <c r="O27" s="773"/>
      <c r="P27" s="773"/>
      <c r="Q27" s="773"/>
      <c r="R27" s="773"/>
      <c r="S27" s="794"/>
      <c r="T27" s="794"/>
      <c r="U27" s="794"/>
      <c r="V27" s="794"/>
      <c r="W27" s="794"/>
      <c r="X27" s="794"/>
      <c r="Y27" s="794"/>
      <c r="Z27" s="794"/>
      <c r="AA27" s="794"/>
      <c r="AB27" s="794"/>
      <c r="AC27" s="56"/>
      <c r="AD27" s="56"/>
      <c r="AE27" s="56"/>
    </row>
    <row r="28" spans="1:33">
      <c r="A28" s="182"/>
      <c r="B28" s="205"/>
      <c r="C28" s="186"/>
      <c r="D28" s="171"/>
      <c r="E28" s="774"/>
      <c r="F28" s="171"/>
      <c r="G28" s="171"/>
      <c r="H28" s="171"/>
      <c r="I28" s="742"/>
      <c r="J28" s="773"/>
      <c r="K28" s="773"/>
      <c r="L28" s="773"/>
      <c r="M28" s="773"/>
      <c r="N28" s="773"/>
      <c r="O28" s="773"/>
      <c r="P28" s="773"/>
      <c r="Q28" s="773"/>
      <c r="R28" s="773"/>
      <c r="S28" s="794"/>
      <c r="T28" s="794"/>
      <c r="U28" s="794"/>
      <c r="V28" s="794"/>
      <c r="W28" s="794"/>
      <c r="X28" s="794"/>
      <c r="Y28" s="794"/>
      <c r="Z28" s="794"/>
      <c r="AA28" s="794"/>
      <c r="AB28" s="794"/>
      <c r="AC28" s="56"/>
      <c r="AD28" s="56"/>
      <c r="AE28" s="56"/>
    </row>
    <row r="29" spans="1:33" ht="14.25" customHeight="1">
      <c r="A29" s="182"/>
      <c r="B29" s="783">
        <v>2.1030000000000002</v>
      </c>
      <c r="C29" s="186" t="s">
        <v>328</v>
      </c>
      <c r="D29" s="190"/>
      <c r="E29" s="772"/>
      <c r="F29" s="176"/>
      <c r="G29" s="658"/>
      <c r="H29" s="658"/>
      <c r="I29" s="742"/>
      <c r="J29" s="66"/>
      <c r="K29" s="66"/>
      <c r="L29" s="66"/>
      <c r="M29" s="66"/>
      <c r="N29" s="66"/>
      <c r="O29" s="66"/>
      <c r="P29" s="66"/>
      <c r="Q29" s="66"/>
      <c r="R29" s="66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56"/>
      <c r="AD29" s="56"/>
      <c r="AE29" s="56"/>
    </row>
    <row r="30" spans="1:33">
      <c r="A30" s="182"/>
      <c r="B30" s="172">
        <v>63</v>
      </c>
      <c r="C30" s="170" t="s">
        <v>46</v>
      </c>
      <c r="D30" s="190"/>
      <c r="E30" s="772"/>
      <c r="F30" s="176"/>
      <c r="G30" s="658"/>
      <c r="H30" s="658"/>
      <c r="I30" s="742"/>
      <c r="J30" s="66"/>
      <c r="K30" s="66"/>
      <c r="L30" s="66"/>
      <c r="M30" s="66"/>
      <c r="N30" s="66"/>
      <c r="O30" s="66"/>
      <c r="P30" s="66"/>
      <c r="Q30" s="66"/>
      <c r="R30" s="66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56"/>
      <c r="AD30" s="56"/>
      <c r="AE30" s="56"/>
    </row>
    <row r="31" spans="1:33">
      <c r="A31" s="182"/>
      <c r="B31" s="792" t="s">
        <v>239</v>
      </c>
      <c r="C31" s="170" t="s">
        <v>190</v>
      </c>
      <c r="D31" s="211"/>
      <c r="E31" s="399">
        <v>0</v>
      </c>
      <c r="F31" s="211">
        <v>3000</v>
      </c>
      <c r="G31" s="171">
        <f>SUM(E31:F31)</f>
        <v>3000</v>
      </c>
      <c r="H31" s="171" t="s">
        <v>447</v>
      </c>
      <c r="I31" s="742" t="s">
        <v>185</v>
      </c>
      <c r="J31" s="66" t="s">
        <v>185</v>
      </c>
      <c r="K31" s="66" t="s">
        <v>185</v>
      </c>
      <c r="L31" s="66" t="s">
        <v>185</v>
      </c>
      <c r="M31" s="66" t="s">
        <v>185</v>
      </c>
      <c r="N31" s="66" t="s">
        <v>185</v>
      </c>
      <c r="O31" s="66" t="s">
        <v>185</v>
      </c>
      <c r="P31" s="66" t="s">
        <v>185</v>
      </c>
      <c r="Q31" s="66" t="s">
        <v>185</v>
      </c>
      <c r="R31" s="66" t="s">
        <v>185</v>
      </c>
      <c r="S31" s="1795"/>
      <c r="T31" s="1795"/>
      <c r="U31" s="1795"/>
      <c r="V31" s="1795"/>
      <c r="W31" s="1794"/>
      <c r="X31" s="1796"/>
      <c r="Y31" s="1796"/>
      <c r="Z31" s="1796"/>
      <c r="AA31" s="1796"/>
      <c r="AB31" s="1787"/>
      <c r="AC31" s="56"/>
      <c r="AD31" s="56"/>
      <c r="AE31" s="56"/>
    </row>
    <row r="32" spans="1:33">
      <c r="A32" s="182" t="s">
        <v>107</v>
      </c>
      <c r="B32" s="172">
        <v>63</v>
      </c>
      <c r="C32" s="170" t="s">
        <v>46</v>
      </c>
      <c r="D32" s="180"/>
      <c r="E32" s="401">
        <f>SUM(E31:E31)</f>
        <v>0</v>
      </c>
      <c r="F32" s="181">
        <f>SUM(F31:F31)</f>
        <v>3000</v>
      </c>
      <c r="G32" s="181">
        <f>SUM(G31:G31)</f>
        <v>3000</v>
      </c>
      <c r="H32" s="180"/>
      <c r="I32" s="742"/>
      <c r="J32" s="66"/>
      <c r="K32" s="66"/>
      <c r="L32" s="66"/>
      <c r="M32" s="66"/>
      <c r="N32" s="66"/>
      <c r="O32" s="66"/>
      <c r="P32" s="66"/>
      <c r="Q32" s="66"/>
      <c r="R32" s="66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56"/>
      <c r="AD32" s="56"/>
      <c r="AE32" s="56"/>
    </row>
    <row r="33" spans="1:31" ht="14.25" customHeight="1">
      <c r="A33" s="182" t="s">
        <v>107</v>
      </c>
      <c r="B33" s="783">
        <v>2.1030000000000002</v>
      </c>
      <c r="C33" s="186" t="s">
        <v>328</v>
      </c>
      <c r="D33" s="180"/>
      <c r="E33" s="430">
        <f t="shared" ref="E33:G33" si="2">E32</f>
        <v>0</v>
      </c>
      <c r="F33" s="206">
        <f t="shared" si="2"/>
        <v>3000</v>
      </c>
      <c r="G33" s="206">
        <f t="shared" si="2"/>
        <v>3000</v>
      </c>
      <c r="H33" s="180"/>
      <c r="I33" s="742"/>
      <c r="J33" s="773"/>
      <c r="K33" s="773"/>
      <c r="L33" s="773"/>
      <c r="M33" s="773"/>
      <c r="N33" s="773"/>
      <c r="O33" s="773"/>
      <c r="P33" s="773"/>
      <c r="Q33" s="773"/>
      <c r="R33" s="773"/>
      <c r="S33" s="794"/>
      <c r="T33" s="794"/>
      <c r="U33" s="794"/>
      <c r="V33" s="794"/>
      <c r="W33" s="794"/>
      <c r="X33" s="794"/>
      <c r="Y33" s="794"/>
      <c r="Z33" s="794"/>
      <c r="AA33" s="794"/>
      <c r="AB33" s="794"/>
      <c r="AC33" s="56"/>
      <c r="AD33" s="56"/>
      <c r="AE33" s="56"/>
    </row>
    <row r="34" spans="1:31" ht="9" customHeight="1">
      <c r="A34" s="182"/>
      <c r="B34" s="205"/>
      <c r="C34" s="186"/>
      <c r="D34" s="171"/>
      <c r="E34" s="774"/>
      <c r="F34" s="171"/>
      <c r="G34" s="171"/>
      <c r="H34" s="171"/>
      <c r="I34" s="742"/>
      <c r="J34" s="773"/>
      <c r="K34" s="773"/>
      <c r="L34" s="773"/>
      <c r="M34" s="773"/>
      <c r="N34" s="773"/>
      <c r="O34" s="773"/>
      <c r="P34" s="773"/>
      <c r="Q34" s="773"/>
      <c r="R34" s="773"/>
      <c r="S34" s="794"/>
      <c r="T34" s="794"/>
      <c r="U34" s="794"/>
      <c r="V34" s="794"/>
      <c r="W34" s="794"/>
      <c r="X34" s="794"/>
      <c r="Y34" s="794"/>
      <c r="Z34" s="794"/>
      <c r="AA34" s="794"/>
      <c r="AB34" s="794"/>
      <c r="AC34" s="56"/>
      <c r="AD34" s="56"/>
      <c r="AE34" s="56"/>
    </row>
    <row r="35" spans="1:31">
      <c r="A35" s="182" t="s">
        <v>107</v>
      </c>
      <c r="B35" s="210">
        <v>2</v>
      </c>
      <c r="C35" s="170" t="s">
        <v>325</v>
      </c>
      <c r="D35" s="180"/>
      <c r="E35" s="999">
        <f>E33+E27</f>
        <v>0</v>
      </c>
      <c r="F35" s="429">
        <f>F33+F27</f>
        <v>3900</v>
      </c>
      <c r="G35" s="429">
        <f>G33+G27</f>
        <v>3900</v>
      </c>
      <c r="H35" s="180"/>
      <c r="I35" s="742"/>
      <c r="J35" s="66"/>
      <c r="K35" s="66"/>
      <c r="L35" s="66"/>
      <c r="M35" s="66"/>
      <c r="N35" s="66"/>
      <c r="O35" s="66"/>
      <c r="P35" s="66"/>
      <c r="Q35" s="66"/>
      <c r="R35" s="66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56"/>
      <c r="AD35" s="56"/>
      <c r="AE35" s="56"/>
    </row>
    <row r="36" spans="1:31" ht="27.75" customHeight="1">
      <c r="A36" s="492" t="s">
        <v>107</v>
      </c>
      <c r="B36" s="1142">
        <v>2011</v>
      </c>
      <c r="C36" s="191" t="s">
        <v>324</v>
      </c>
      <c r="D36" s="206"/>
      <c r="E36" s="999">
        <f t="shared" ref="E36" si="3">E35</f>
        <v>0</v>
      </c>
      <c r="F36" s="429">
        <f t="shared" ref="F36:G36" si="4">F35</f>
        <v>3900</v>
      </c>
      <c r="G36" s="429">
        <f t="shared" si="4"/>
        <v>3900</v>
      </c>
      <c r="H36" s="180"/>
      <c r="I36" s="742"/>
      <c r="J36" s="773"/>
      <c r="K36" s="773"/>
      <c r="L36" s="773"/>
      <c r="M36" s="773"/>
      <c r="N36" s="773"/>
      <c r="O36" s="773"/>
      <c r="P36" s="773"/>
      <c r="Q36" s="773"/>
      <c r="R36" s="773"/>
      <c r="S36" s="794"/>
      <c r="T36" s="794"/>
      <c r="U36" s="794"/>
      <c r="V36" s="794"/>
      <c r="W36" s="794"/>
      <c r="X36" s="794"/>
      <c r="Y36" s="794"/>
      <c r="Z36" s="794"/>
      <c r="AA36" s="794"/>
      <c r="AB36" s="794"/>
      <c r="AC36" s="56"/>
      <c r="AD36" s="56"/>
      <c r="AE36" s="56"/>
    </row>
    <row r="37" spans="1:31">
      <c r="A37" s="182"/>
      <c r="B37" s="205"/>
      <c r="C37" s="170"/>
      <c r="D37" s="171"/>
      <c r="E37" s="774"/>
      <c r="F37" s="171"/>
      <c r="G37" s="171"/>
      <c r="H37" s="171"/>
      <c r="I37" s="742"/>
      <c r="J37" s="773"/>
      <c r="K37" s="773"/>
      <c r="L37" s="773"/>
      <c r="M37" s="773"/>
      <c r="N37" s="773"/>
      <c r="O37" s="773"/>
      <c r="P37" s="773"/>
      <c r="Q37" s="773"/>
      <c r="R37" s="773"/>
      <c r="S37" s="794"/>
      <c r="T37" s="794"/>
      <c r="U37" s="794"/>
      <c r="V37" s="794"/>
      <c r="W37" s="794"/>
      <c r="X37" s="794"/>
      <c r="Y37" s="794"/>
      <c r="Z37" s="794"/>
      <c r="AA37" s="794"/>
      <c r="AB37" s="794"/>
      <c r="AC37" s="56"/>
      <c r="AD37" s="56"/>
      <c r="AE37" s="56"/>
    </row>
    <row r="38" spans="1:31" ht="14.25" customHeight="1">
      <c r="A38" s="182" t="s">
        <v>112</v>
      </c>
      <c r="B38" s="205">
        <v>2071</v>
      </c>
      <c r="C38" s="186" t="s">
        <v>312</v>
      </c>
      <c r="D38" s="738"/>
      <c r="E38" s="793"/>
      <c r="F38" s="738"/>
      <c r="G38" s="736"/>
      <c r="H38" s="736"/>
      <c r="I38" s="742"/>
      <c r="J38" s="773"/>
      <c r="K38" s="773"/>
      <c r="L38" s="773"/>
      <c r="M38" s="773"/>
      <c r="N38" s="773"/>
      <c r="O38" s="773"/>
      <c r="P38" s="773"/>
      <c r="Q38" s="773"/>
      <c r="R38" s="773"/>
      <c r="S38" s="794"/>
      <c r="T38" s="794"/>
      <c r="U38" s="794"/>
      <c r="V38" s="794"/>
      <c r="W38" s="794"/>
      <c r="X38" s="794"/>
      <c r="Y38" s="794"/>
      <c r="Z38" s="794"/>
      <c r="AA38" s="794"/>
      <c r="AB38" s="794"/>
      <c r="AC38" s="56"/>
      <c r="AD38" s="56"/>
      <c r="AE38" s="56"/>
    </row>
    <row r="39" spans="1:31">
      <c r="A39" s="182"/>
      <c r="B39" s="210">
        <v>1</v>
      </c>
      <c r="C39" s="170" t="s">
        <v>263</v>
      </c>
      <c r="D39" s="738"/>
      <c r="E39" s="793"/>
      <c r="F39" s="738"/>
      <c r="G39" s="738"/>
      <c r="H39" s="738"/>
      <c r="I39" s="742"/>
      <c r="J39" s="794"/>
      <c r="K39" s="794"/>
      <c r="L39" s="794"/>
      <c r="M39" s="794"/>
      <c r="N39" s="794"/>
      <c r="O39" s="794"/>
      <c r="P39" s="794"/>
      <c r="Q39" s="794"/>
      <c r="R39" s="794"/>
      <c r="S39" s="794"/>
      <c r="T39" s="794"/>
      <c r="U39" s="794"/>
      <c r="V39" s="794"/>
      <c r="W39" s="794"/>
      <c r="X39" s="794"/>
      <c r="Y39" s="794"/>
      <c r="Z39" s="794"/>
      <c r="AA39" s="794"/>
      <c r="AB39" s="794"/>
      <c r="AC39" s="56"/>
      <c r="AD39" s="56"/>
      <c r="AE39" s="56"/>
    </row>
    <row r="40" spans="1:31">
      <c r="A40" s="182"/>
      <c r="B40" s="783">
        <v>1.111</v>
      </c>
      <c r="C40" s="186" t="s">
        <v>329</v>
      </c>
      <c r="D40" s="738"/>
      <c r="E40" s="795"/>
      <c r="F40" s="736"/>
      <c r="G40" s="736"/>
      <c r="H40" s="736"/>
      <c r="I40" s="742"/>
      <c r="J40" s="207"/>
      <c r="K40" s="66"/>
      <c r="L40" s="66"/>
      <c r="M40" s="66"/>
      <c r="N40" s="66"/>
      <c r="O40" s="66"/>
      <c r="P40" s="66"/>
      <c r="Q40" s="66"/>
      <c r="R40" s="66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56"/>
      <c r="AD40" s="56"/>
      <c r="AE40" s="56"/>
    </row>
    <row r="41" spans="1:31">
      <c r="A41" s="182"/>
      <c r="B41" s="210">
        <v>60</v>
      </c>
      <c r="C41" s="170" t="s">
        <v>330</v>
      </c>
      <c r="D41" s="738"/>
      <c r="E41" s="795"/>
      <c r="F41" s="736"/>
      <c r="G41" s="736"/>
      <c r="H41" s="736"/>
      <c r="I41" s="742"/>
      <c r="J41" s="207"/>
      <c r="K41" s="66"/>
      <c r="L41" s="66"/>
      <c r="M41" s="66"/>
      <c r="N41" s="66"/>
      <c r="O41" s="66"/>
      <c r="P41" s="66"/>
      <c r="Q41" s="66"/>
      <c r="R41" s="66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56"/>
      <c r="AD41" s="56"/>
      <c r="AE41" s="56"/>
    </row>
    <row r="42" spans="1:31">
      <c r="A42" s="182"/>
      <c r="B42" s="174" t="s">
        <v>265</v>
      </c>
      <c r="C42" s="172" t="s">
        <v>264</v>
      </c>
      <c r="D42" s="180"/>
      <c r="E42" s="399">
        <v>0</v>
      </c>
      <c r="F42" s="192">
        <v>1500</v>
      </c>
      <c r="G42" s="658">
        <f>SUM(E42:F42)</f>
        <v>1500</v>
      </c>
      <c r="H42" s="658" t="s">
        <v>450</v>
      </c>
      <c r="I42" s="742" t="s">
        <v>185</v>
      </c>
      <c r="J42" s="207" t="s">
        <v>185</v>
      </c>
      <c r="K42" s="66" t="s">
        <v>185</v>
      </c>
      <c r="L42" s="66" t="s">
        <v>185</v>
      </c>
      <c r="M42" s="66" t="s">
        <v>185</v>
      </c>
      <c r="N42" s="66" t="s">
        <v>185</v>
      </c>
      <c r="O42" s="66" t="s">
        <v>185</v>
      </c>
      <c r="P42" s="66" t="s">
        <v>185</v>
      </c>
      <c r="Q42" s="66" t="s">
        <v>185</v>
      </c>
      <c r="R42" s="66" t="s">
        <v>185</v>
      </c>
      <c r="S42" s="207"/>
      <c r="T42" s="207"/>
      <c r="U42" s="207"/>
      <c r="V42" s="207"/>
      <c r="W42" s="1794"/>
      <c r="X42" s="207"/>
      <c r="Y42" s="207"/>
      <c r="Z42" s="207"/>
      <c r="AA42" s="207"/>
      <c r="AB42" s="207"/>
      <c r="AC42" s="56"/>
      <c r="AD42" s="56"/>
      <c r="AE42" s="56"/>
    </row>
    <row r="43" spans="1:31">
      <c r="A43" s="182" t="s">
        <v>107</v>
      </c>
      <c r="B43" s="210">
        <v>60</v>
      </c>
      <c r="C43" s="170" t="s">
        <v>330</v>
      </c>
      <c r="D43" s="180"/>
      <c r="E43" s="401">
        <f t="shared" ref="E43:F46" si="5">E42</f>
        <v>0</v>
      </c>
      <c r="F43" s="181">
        <f t="shared" si="5"/>
        <v>1500</v>
      </c>
      <c r="G43" s="181">
        <f>G42</f>
        <v>1500</v>
      </c>
      <c r="H43" s="180"/>
      <c r="I43" s="742"/>
      <c r="J43" s="207"/>
      <c r="K43" s="66"/>
      <c r="L43" s="66"/>
      <c r="M43" s="66"/>
      <c r="N43" s="66"/>
      <c r="O43" s="66"/>
      <c r="P43" s="66"/>
      <c r="Q43" s="66"/>
      <c r="R43" s="66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56"/>
      <c r="AD43" s="56"/>
      <c r="AE43" s="56"/>
    </row>
    <row r="44" spans="1:31">
      <c r="A44" s="182" t="s">
        <v>107</v>
      </c>
      <c r="B44" s="783">
        <v>1.111</v>
      </c>
      <c r="C44" s="186" t="s">
        <v>329</v>
      </c>
      <c r="D44" s="180"/>
      <c r="E44" s="401">
        <f t="shared" si="5"/>
        <v>0</v>
      </c>
      <c r="F44" s="181">
        <f t="shared" si="5"/>
        <v>1500</v>
      </c>
      <c r="G44" s="181">
        <f>G43</f>
        <v>1500</v>
      </c>
      <c r="H44" s="180"/>
      <c r="I44" s="742"/>
      <c r="J44" s="207"/>
      <c r="K44" s="66"/>
      <c r="L44" s="66"/>
      <c r="M44" s="66"/>
      <c r="N44" s="66"/>
      <c r="O44" s="66"/>
      <c r="P44" s="66"/>
      <c r="Q44" s="66"/>
      <c r="R44" s="66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56"/>
      <c r="AD44" s="56"/>
      <c r="AE44" s="56"/>
    </row>
    <row r="45" spans="1:31">
      <c r="A45" s="182" t="s">
        <v>107</v>
      </c>
      <c r="B45" s="210">
        <v>1</v>
      </c>
      <c r="C45" s="170" t="s">
        <v>263</v>
      </c>
      <c r="D45" s="180"/>
      <c r="E45" s="430">
        <f t="shared" si="5"/>
        <v>0</v>
      </c>
      <c r="F45" s="206">
        <f t="shared" si="5"/>
        <v>1500</v>
      </c>
      <c r="G45" s="206">
        <f>G44</f>
        <v>1500</v>
      </c>
      <c r="H45" s="180"/>
      <c r="I45" s="742"/>
      <c r="J45" s="207"/>
      <c r="K45" s="66"/>
      <c r="L45" s="66"/>
      <c r="M45" s="66"/>
      <c r="N45" s="66"/>
      <c r="O45" s="66"/>
      <c r="P45" s="66"/>
      <c r="Q45" s="66"/>
      <c r="R45" s="66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56"/>
      <c r="AD45" s="56"/>
      <c r="AE45" s="56"/>
    </row>
    <row r="46" spans="1:31" ht="12.75" customHeight="1">
      <c r="A46" s="182" t="s">
        <v>107</v>
      </c>
      <c r="B46" s="205">
        <v>2071</v>
      </c>
      <c r="C46" s="186" t="s">
        <v>312</v>
      </c>
      <c r="D46" s="206"/>
      <c r="E46" s="430">
        <f t="shared" si="5"/>
        <v>0</v>
      </c>
      <c r="F46" s="206">
        <f t="shared" si="5"/>
        <v>1500</v>
      </c>
      <c r="G46" s="206">
        <f>G45</f>
        <v>1500</v>
      </c>
      <c r="H46" s="180"/>
      <c r="I46" s="742"/>
      <c r="J46" s="794"/>
      <c r="K46" s="794"/>
      <c r="L46" s="794"/>
      <c r="M46" s="794"/>
      <c r="N46" s="794"/>
      <c r="O46" s="794"/>
      <c r="P46" s="794"/>
      <c r="Q46" s="794"/>
      <c r="R46" s="794"/>
      <c r="S46" s="794"/>
      <c r="T46" s="794"/>
      <c r="U46" s="794"/>
      <c r="V46" s="794"/>
      <c r="W46" s="794"/>
      <c r="X46" s="794"/>
      <c r="Y46" s="794"/>
      <c r="Z46" s="794"/>
      <c r="AA46" s="794"/>
      <c r="AB46" s="794"/>
      <c r="AC46" s="56"/>
      <c r="AD46" s="56"/>
      <c r="AE46" s="56"/>
    </row>
    <row r="47" spans="1:31">
      <c r="A47" s="197" t="s">
        <v>107</v>
      </c>
      <c r="B47" s="796"/>
      <c r="C47" s="199" t="s">
        <v>111</v>
      </c>
      <c r="D47" s="206"/>
      <c r="E47" s="430">
        <f>E36+E46</f>
        <v>0</v>
      </c>
      <c r="F47" s="206">
        <f>F36+F46</f>
        <v>5400</v>
      </c>
      <c r="G47" s="206">
        <f>G36+G46</f>
        <v>5400</v>
      </c>
      <c r="H47" s="180"/>
      <c r="I47" s="742"/>
      <c r="J47" s="773"/>
      <c r="K47" s="773"/>
      <c r="L47" s="773"/>
      <c r="M47" s="773"/>
      <c r="N47" s="773"/>
      <c r="O47" s="773"/>
      <c r="P47" s="773"/>
      <c r="Q47" s="773"/>
      <c r="R47" s="773"/>
      <c r="S47" s="794"/>
      <c r="T47" s="794"/>
      <c r="U47" s="794"/>
      <c r="V47" s="794"/>
      <c r="W47" s="794"/>
      <c r="X47" s="794"/>
      <c r="Y47" s="794"/>
      <c r="Z47" s="794"/>
      <c r="AA47" s="794"/>
      <c r="AB47" s="794"/>
      <c r="AC47" s="56"/>
      <c r="AD47" s="56"/>
      <c r="AE47" s="56"/>
    </row>
    <row r="48" spans="1:31" ht="13.5">
      <c r="A48" s="197" t="s">
        <v>107</v>
      </c>
      <c r="B48" s="177"/>
      <c r="C48" s="745" t="s">
        <v>145</v>
      </c>
      <c r="D48" s="741"/>
      <c r="E48" s="669">
        <f t="shared" ref="E48:G48" si="6">E25+E24</f>
        <v>0</v>
      </c>
      <c r="F48" s="741">
        <f>F25+F24</f>
        <v>900</v>
      </c>
      <c r="G48" s="741">
        <f t="shared" si="6"/>
        <v>900</v>
      </c>
      <c r="H48" s="737"/>
      <c r="I48" s="742"/>
      <c r="J48" s="66"/>
      <c r="K48" s="66"/>
      <c r="L48" s="66"/>
      <c r="M48" s="66"/>
      <c r="N48" s="66"/>
      <c r="O48" s="66"/>
      <c r="P48" s="66"/>
      <c r="Q48" s="66"/>
      <c r="R48" s="66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56"/>
      <c r="AD48" s="56"/>
      <c r="AE48" s="56"/>
    </row>
    <row r="49" spans="1:31">
      <c r="A49" s="197" t="s">
        <v>107</v>
      </c>
      <c r="B49" s="177"/>
      <c r="C49" s="199" t="s">
        <v>108</v>
      </c>
      <c r="D49" s="206"/>
      <c r="E49" s="430">
        <f t="shared" ref="E49:G49" si="7">E47-E48</f>
        <v>0</v>
      </c>
      <c r="F49" s="206">
        <f t="shared" si="7"/>
        <v>4500</v>
      </c>
      <c r="G49" s="206">
        <f t="shared" si="7"/>
        <v>4500</v>
      </c>
      <c r="H49" s="180"/>
      <c r="I49" s="742"/>
      <c r="J49" s="66"/>
      <c r="K49" s="66"/>
      <c r="L49" s="66"/>
      <c r="M49" s="66"/>
      <c r="N49" s="66"/>
      <c r="O49" s="66"/>
      <c r="P49" s="66"/>
      <c r="Q49" s="66"/>
      <c r="R49" s="66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56"/>
      <c r="AD49" s="56"/>
      <c r="AE49" s="56"/>
    </row>
    <row r="50" spans="1:31">
      <c r="A50" s="1640" t="s">
        <v>445</v>
      </c>
      <c r="B50" s="1640"/>
      <c r="C50" s="1640"/>
      <c r="D50" s="180"/>
      <c r="E50" s="399"/>
      <c r="F50" s="180"/>
      <c r="G50" s="180"/>
      <c r="H50" s="180"/>
      <c r="I50" s="742"/>
      <c r="J50" s="66"/>
      <c r="K50" s="66"/>
      <c r="L50" s="66"/>
      <c r="M50" s="66"/>
      <c r="N50" s="66"/>
      <c r="O50" s="66"/>
      <c r="P50" s="66"/>
      <c r="Q50" s="66"/>
      <c r="R50" s="66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56"/>
      <c r="AD50" s="56"/>
      <c r="AE50" s="56"/>
    </row>
    <row r="51" spans="1:31">
      <c r="A51" s="1325" t="s">
        <v>444</v>
      </c>
      <c r="B51" s="1332" t="s">
        <v>451</v>
      </c>
      <c r="C51" s="1332"/>
      <c r="D51" s="180"/>
      <c r="E51" s="399"/>
      <c r="F51" s="180"/>
      <c r="G51" s="180"/>
      <c r="H51" s="180"/>
      <c r="I51" s="742"/>
      <c r="J51" s="66"/>
      <c r="K51" s="66"/>
      <c r="L51" s="66"/>
      <c r="M51" s="66"/>
      <c r="N51" s="66"/>
      <c r="O51" s="66"/>
      <c r="P51" s="66"/>
      <c r="Q51" s="66"/>
      <c r="R51" s="66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56"/>
      <c r="AD51" s="56"/>
      <c r="AE51" s="56"/>
    </row>
    <row r="52" spans="1:31">
      <c r="A52" s="1413" t="s">
        <v>446</v>
      </c>
      <c r="B52" s="1643" t="s">
        <v>511</v>
      </c>
      <c r="C52" s="1643"/>
      <c r="D52" s="180"/>
      <c r="E52" s="399"/>
      <c r="F52" s="180"/>
      <c r="G52" s="180"/>
      <c r="H52" s="180"/>
      <c r="I52" s="742"/>
      <c r="J52" s="66"/>
      <c r="K52" s="66"/>
      <c r="L52" s="66"/>
      <c r="M52" s="66"/>
      <c r="N52" s="66"/>
      <c r="O52" s="66"/>
      <c r="P52" s="66"/>
      <c r="Q52" s="66"/>
      <c r="R52" s="66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56"/>
      <c r="AD52" s="56"/>
      <c r="AE52" s="56"/>
    </row>
    <row r="53" spans="1:31">
      <c r="A53" s="1413" t="s">
        <v>447</v>
      </c>
      <c r="B53" s="1419" t="s">
        <v>506</v>
      </c>
      <c r="C53" s="1419"/>
      <c r="D53" s="180"/>
      <c r="E53" s="399"/>
      <c r="F53" s="180"/>
      <c r="G53" s="180"/>
      <c r="H53" s="180"/>
      <c r="I53" s="742"/>
      <c r="J53" s="66"/>
      <c r="K53" s="66"/>
      <c r="L53" s="66"/>
      <c r="M53" s="66"/>
      <c r="N53" s="66"/>
      <c r="O53" s="66"/>
      <c r="P53" s="66"/>
      <c r="Q53" s="66"/>
      <c r="R53" s="66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56"/>
      <c r="AD53" s="56"/>
      <c r="AE53" s="56"/>
    </row>
    <row r="54" spans="1:31" ht="14.25" customHeight="1">
      <c r="A54" s="1325" t="s">
        <v>450</v>
      </c>
      <c r="B54" s="1332" t="s">
        <v>507</v>
      </c>
      <c r="C54" s="1332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</row>
    <row r="55" spans="1:31">
      <c r="B55" s="56"/>
      <c r="C55" s="56"/>
      <c r="D55" s="1731"/>
      <c r="E55" s="918"/>
      <c r="F55" s="1731"/>
      <c r="G55" s="918"/>
      <c r="H55" s="918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</row>
    <row r="56" spans="1:31">
      <c r="B56" s="56"/>
      <c r="C56" s="56"/>
      <c r="D56" s="540"/>
      <c r="E56" s="540"/>
      <c r="F56" s="540"/>
      <c r="G56" s="540"/>
      <c r="H56" s="540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</row>
    <row r="57" spans="1:31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</row>
    <row r="58" spans="1:31"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</row>
    <row r="59" spans="1:31"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</row>
    <row r="60" spans="1:31"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</row>
    <row r="61" spans="1:31"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</row>
    <row r="62" spans="1:31"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</row>
  </sheetData>
  <mergeCells count="14">
    <mergeCell ref="A50:C50"/>
    <mergeCell ref="B52:C52"/>
    <mergeCell ref="B17:D17"/>
    <mergeCell ref="A1:G1"/>
    <mergeCell ref="A2:G2"/>
    <mergeCell ref="A4:G4"/>
    <mergeCell ref="B5:G5"/>
    <mergeCell ref="B16:G16"/>
    <mergeCell ref="I15:R15"/>
    <mergeCell ref="S15:AB15"/>
    <mergeCell ref="I16:M16"/>
    <mergeCell ref="N16:R16"/>
    <mergeCell ref="S16:W16"/>
    <mergeCell ref="X16:AB16"/>
  </mergeCells>
  <dataValidations disablePrompts="1" count="1">
    <dataValidation type="custom" allowBlank="1" showInputMessage="1" showErrorMessage="1" error="FORMULA" sqref="J26">
      <formula1>#REF!</formula1>
    </dataValidation>
  </dataValidations>
  <pageMargins left="0.74803149606299213" right="0.74803149606299213" top="0.74803149606299213" bottom="4.1338582677165361" header="0.35433070866141736" footer="3.6614173228346458"/>
  <pageSetup paperSize="9" firstPageNumber="25" orientation="portrait" useFirstPageNumber="1" r:id="rId1"/>
  <headerFooter alignWithMargins="0">
    <oddFooter>&amp;C&amp;"Times New Roman,Regular"&amp;11&amp;P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AG43"/>
  <sheetViews>
    <sheetView view="pageBreakPreview" topLeftCell="A19" workbookViewId="0">
      <selection activeCell="G36" sqref="G36"/>
    </sheetView>
  </sheetViews>
  <sheetFormatPr defaultColWidth="9.140625" defaultRowHeight="12.75"/>
  <cols>
    <col min="1" max="1" width="5.28515625" style="48" customWidth="1"/>
    <col min="2" max="2" width="8.85546875" style="48" customWidth="1"/>
    <col min="3" max="3" width="33.28515625" style="48" customWidth="1"/>
    <col min="4" max="4" width="7.42578125" style="48" customWidth="1"/>
    <col min="5" max="5" width="9.42578125" style="48" customWidth="1"/>
    <col min="6" max="6" width="10.5703125" style="48" customWidth="1"/>
    <col min="7" max="7" width="9" style="48" customWidth="1"/>
    <col min="8" max="8" width="3.140625" style="48" customWidth="1"/>
    <col min="9" max="18" width="9.140625" style="48" customWidth="1"/>
    <col min="19" max="22" width="9.140625" style="48"/>
    <col min="23" max="23" width="11" style="48" customWidth="1"/>
    <col min="24" max="27" width="9.140625" style="48"/>
    <col min="28" max="28" width="10.85546875" style="48" customWidth="1"/>
    <col min="29" max="16384" width="9.140625" style="48"/>
  </cols>
  <sheetData>
    <row r="1" spans="1:33">
      <c r="A1" s="1645" t="s">
        <v>331</v>
      </c>
      <c r="B1" s="1645"/>
      <c r="C1" s="1645"/>
      <c r="D1" s="1645"/>
      <c r="E1" s="1645"/>
      <c r="F1" s="1645"/>
      <c r="G1" s="1645"/>
      <c r="H1" s="767"/>
    </row>
    <row r="2" spans="1:33">
      <c r="A2" s="1651" t="s">
        <v>332</v>
      </c>
      <c r="B2" s="1651"/>
      <c r="C2" s="1651"/>
      <c r="D2" s="1651"/>
      <c r="E2" s="1651"/>
      <c r="F2" s="1651"/>
      <c r="G2" s="1651"/>
      <c r="H2" s="798"/>
      <c r="I2" s="798"/>
      <c r="J2" s="798"/>
      <c r="K2" s="798"/>
      <c r="L2" s="798"/>
    </row>
    <row r="3" spans="1:33">
      <c r="A3" s="438"/>
      <c r="B3" s="439"/>
      <c r="C3" s="440"/>
      <c r="D3" s="441"/>
      <c r="E3" s="441"/>
      <c r="F3" s="767"/>
      <c r="G3" s="767"/>
      <c r="H3" s="76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</row>
    <row r="4" spans="1:33">
      <c r="A4" s="1647" t="s">
        <v>427</v>
      </c>
      <c r="B4" s="1647"/>
      <c r="C4" s="1647"/>
      <c r="D4" s="1647"/>
      <c r="E4" s="1647"/>
      <c r="F4" s="1647"/>
      <c r="G4" s="1647"/>
      <c r="H4" s="768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</row>
    <row r="5" spans="1:33" ht="13.5">
      <c r="A5" s="49"/>
      <c r="B5" s="1648"/>
      <c r="C5" s="1648"/>
      <c r="D5" s="1648"/>
      <c r="E5" s="1648"/>
      <c r="F5" s="1648"/>
      <c r="G5" s="1648"/>
      <c r="H5" s="769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spans="1:33">
      <c r="A6" s="49"/>
      <c r="D6" s="341"/>
      <c r="E6" s="50" t="s">
        <v>30</v>
      </c>
      <c r="F6" s="50" t="s">
        <v>31</v>
      </c>
      <c r="G6" s="50" t="s">
        <v>195</v>
      </c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spans="1:33">
      <c r="A7" s="49"/>
      <c r="B7" s="51" t="s">
        <v>32</v>
      </c>
      <c r="C7" s="48" t="s">
        <v>33</v>
      </c>
      <c r="D7" s="52" t="s">
        <v>108</v>
      </c>
      <c r="E7" s="362">
        <v>12723</v>
      </c>
      <c r="F7" s="442">
        <v>0</v>
      </c>
      <c r="G7" s="362">
        <f>SUM(E7:F7)</f>
        <v>12723</v>
      </c>
      <c r="H7" s="362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</row>
    <row r="8" spans="1:33">
      <c r="A8" s="49"/>
      <c r="B8" s="51" t="s">
        <v>34</v>
      </c>
      <c r="C8" s="53" t="s">
        <v>35</v>
      </c>
      <c r="D8" s="54"/>
      <c r="E8" s="55"/>
      <c r="F8" s="443"/>
      <c r="G8" s="55"/>
      <c r="H8" s="55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</row>
    <row r="9" spans="1:33">
      <c r="A9" s="49"/>
      <c r="B9" s="51"/>
      <c r="C9" s="53" t="s">
        <v>192</v>
      </c>
      <c r="D9" s="54" t="s">
        <v>108</v>
      </c>
      <c r="E9" s="444">
        <f>G24</f>
        <v>5389</v>
      </c>
      <c r="F9" s="443">
        <v>0</v>
      </c>
      <c r="G9" s="444">
        <f>SUM(E9:F9)</f>
        <v>5389</v>
      </c>
      <c r="H9" s="55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</row>
    <row r="10" spans="1:33">
      <c r="A10" s="49"/>
      <c r="B10" s="365" t="s">
        <v>107</v>
      </c>
      <c r="C10" s="48" t="s">
        <v>54</v>
      </c>
      <c r="D10" s="366" t="s">
        <v>108</v>
      </c>
      <c r="E10" s="367">
        <f>SUM(E7:E9)</f>
        <v>18112</v>
      </c>
      <c r="F10" s="445">
        <f>SUM(F7:F9)</f>
        <v>0</v>
      </c>
      <c r="G10" s="367">
        <f>SUM(E10:F10)</f>
        <v>18112</v>
      </c>
      <c r="H10" s="362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3">
      <c r="A11" s="49"/>
      <c r="B11" s="51"/>
      <c r="D11" s="56"/>
      <c r="E11" s="56"/>
      <c r="F11" s="52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</row>
    <row r="12" spans="1:33">
      <c r="A12" s="49"/>
      <c r="B12" s="51" t="s">
        <v>55</v>
      </c>
      <c r="C12" s="48" t="s">
        <v>56</v>
      </c>
      <c r="F12" s="359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56"/>
      <c r="AD12" s="56"/>
      <c r="AE12" s="56"/>
      <c r="AF12" s="56"/>
      <c r="AG12" s="56"/>
    </row>
    <row r="13" spans="1:33" ht="13.5" thickBot="1">
      <c r="A13" s="369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56"/>
      <c r="AD13" s="56"/>
      <c r="AE13" s="56"/>
      <c r="AF13" s="56"/>
      <c r="AG13" s="56"/>
    </row>
    <row r="14" spans="1:33" ht="14.25" thickTop="1" thickBot="1">
      <c r="A14" s="369"/>
      <c r="B14" s="1644" t="s">
        <v>57</v>
      </c>
      <c r="C14" s="1644"/>
      <c r="D14" s="1644"/>
      <c r="E14" s="766" t="s">
        <v>109</v>
      </c>
      <c r="F14" s="766" t="s">
        <v>203</v>
      </c>
      <c r="G14" s="58" t="s">
        <v>195</v>
      </c>
      <c r="H14" s="55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56"/>
      <c r="AD14" s="56"/>
      <c r="AE14" s="56"/>
      <c r="AF14" s="56"/>
      <c r="AG14" s="56"/>
    </row>
    <row r="15" spans="1:33" ht="13.5" thickTop="1">
      <c r="A15" s="657"/>
      <c r="B15" s="749"/>
      <c r="C15" s="477"/>
      <c r="D15" s="6"/>
      <c r="E15" s="6"/>
      <c r="F15" s="6"/>
      <c r="G15" s="6"/>
      <c r="H15" s="6"/>
      <c r="I15" s="6"/>
      <c r="J15" s="6"/>
      <c r="K15" s="6"/>
      <c r="L15" s="6"/>
      <c r="M15" s="657"/>
      <c r="N15" s="657"/>
      <c r="O15" s="657"/>
      <c r="P15" s="657"/>
      <c r="Q15" s="657"/>
      <c r="R15" s="657"/>
      <c r="S15" s="657"/>
      <c r="T15" s="657"/>
      <c r="U15" s="657"/>
      <c r="V15" s="657"/>
      <c r="W15" s="657"/>
      <c r="X15" s="657"/>
      <c r="Y15" s="657"/>
      <c r="Z15" s="657"/>
      <c r="AA15" s="657"/>
      <c r="AB15" s="657"/>
      <c r="AC15" s="657"/>
      <c r="AD15" s="657"/>
      <c r="AE15" s="657"/>
      <c r="AF15" s="657"/>
      <c r="AG15" s="56"/>
    </row>
    <row r="16" spans="1:33">
      <c r="A16" s="66"/>
      <c r="B16" s="66"/>
      <c r="C16" s="179" t="s">
        <v>111</v>
      </c>
      <c r="D16" s="746"/>
      <c r="E16" s="771"/>
      <c r="F16" s="746"/>
      <c r="G16" s="771"/>
      <c r="H16" s="746"/>
      <c r="I16" s="212"/>
      <c r="J16" s="774"/>
      <c r="K16" s="212"/>
      <c r="L16" s="774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56"/>
    </row>
    <row r="17" spans="1:33">
      <c r="A17" s="742" t="s">
        <v>112</v>
      </c>
      <c r="B17" s="801">
        <v>2052</v>
      </c>
      <c r="C17" s="799" t="s">
        <v>262</v>
      </c>
      <c r="D17" s="772"/>
      <c r="E17" s="67"/>
      <c r="F17" s="772"/>
      <c r="G17" s="67"/>
      <c r="H17" s="772"/>
      <c r="I17" s="187"/>
      <c r="J17" s="1797"/>
      <c r="K17" s="187"/>
      <c r="L17" s="18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56"/>
    </row>
    <row r="18" spans="1:33">
      <c r="A18" s="742"/>
      <c r="B18" s="802">
        <v>0.09</v>
      </c>
      <c r="C18" s="799" t="s">
        <v>144</v>
      </c>
      <c r="D18" s="772"/>
      <c r="E18" s="67"/>
      <c r="F18" s="772"/>
      <c r="G18" s="67"/>
      <c r="H18" s="772"/>
      <c r="I18" s="187"/>
      <c r="J18" s="1797"/>
      <c r="K18" s="187"/>
      <c r="L18" s="18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56"/>
    </row>
    <row r="19" spans="1:33">
      <c r="A19" s="742"/>
      <c r="B19" s="742">
        <v>28</v>
      </c>
      <c r="C19" s="800" t="s">
        <v>333</v>
      </c>
      <c r="D19" s="772"/>
      <c r="E19" s="67"/>
      <c r="F19" s="772"/>
      <c r="G19" s="67"/>
      <c r="H19" s="772"/>
      <c r="I19" s="187"/>
      <c r="J19" s="1797"/>
      <c r="K19" s="187"/>
      <c r="L19" s="18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56"/>
    </row>
    <row r="20" spans="1:33">
      <c r="A20" s="742"/>
      <c r="B20" s="803" t="s">
        <v>334</v>
      </c>
      <c r="C20" s="800" t="s">
        <v>190</v>
      </c>
      <c r="D20" s="180"/>
      <c r="E20" s="513">
        <v>0</v>
      </c>
      <c r="F20" s="192">
        <v>5389</v>
      </c>
      <c r="G20" s="658">
        <f>SUM(E20:F20)</f>
        <v>5389</v>
      </c>
      <c r="H20" s="66" t="s">
        <v>444</v>
      </c>
      <c r="I20" s="207"/>
      <c r="J20" s="207"/>
      <c r="K20" s="207"/>
      <c r="L20" s="207"/>
      <c r="M20" s="207"/>
      <c r="N20" s="207"/>
      <c r="O20" s="207"/>
      <c r="P20" s="207"/>
      <c r="Q20" s="207"/>
      <c r="R20" s="56"/>
      <c r="S20" s="1504"/>
      <c r="T20" s="1504"/>
      <c r="U20" s="1504"/>
      <c r="V20" s="1504"/>
      <c r="W20" s="1504"/>
      <c r="X20" s="1504"/>
      <c r="Y20" s="1504"/>
      <c r="Z20" s="1504"/>
      <c r="AA20" s="1504"/>
      <c r="AB20" s="1504"/>
      <c r="AC20" s="56"/>
      <c r="AD20" s="56"/>
      <c r="AE20" s="56"/>
      <c r="AF20" s="56"/>
      <c r="AG20" s="56"/>
    </row>
    <row r="21" spans="1:33">
      <c r="A21" s="742" t="s">
        <v>107</v>
      </c>
      <c r="B21" s="742">
        <v>28</v>
      </c>
      <c r="C21" s="800" t="s">
        <v>333</v>
      </c>
      <c r="D21" s="180"/>
      <c r="E21" s="401">
        <f>SUM(E20:E20)</f>
        <v>0</v>
      </c>
      <c r="F21" s="181">
        <f>SUM(F20:F20)</f>
        <v>5389</v>
      </c>
      <c r="G21" s="181">
        <f>SUM(G20:G20)</f>
        <v>5389</v>
      </c>
      <c r="H21" s="66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56"/>
      <c r="AC21" s="56"/>
      <c r="AD21" s="56"/>
      <c r="AE21" s="56"/>
      <c r="AF21" s="56"/>
      <c r="AG21" s="56"/>
    </row>
    <row r="22" spans="1:33">
      <c r="A22" s="742" t="s">
        <v>107</v>
      </c>
      <c r="B22" s="802">
        <v>0.09</v>
      </c>
      <c r="C22" s="799" t="s">
        <v>144</v>
      </c>
      <c r="D22" s="180"/>
      <c r="E22" s="401">
        <f t="shared" ref="E22:G25" si="0">E21</f>
        <v>0</v>
      </c>
      <c r="F22" s="181">
        <f t="shared" si="0"/>
        <v>5389</v>
      </c>
      <c r="G22" s="181">
        <f t="shared" si="0"/>
        <v>5389</v>
      </c>
      <c r="H22" s="66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56"/>
      <c r="AC22" s="56"/>
      <c r="AD22" s="56"/>
      <c r="AE22" s="56"/>
      <c r="AF22" s="56"/>
      <c r="AG22" s="56"/>
    </row>
    <row r="23" spans="1:33">
      <c r="A23" s="742" t="s">
        <v>107</v>
      </c>
      <c r="B23" s="801">
        <v>2052</v>
      </c>
      <c r="C23" s="799" t="s">
        <v>262</v>
      </c>
      <c r="D23" s="946"/>
      <c r="E23" s="401">
        <f t="shared" si="0"/>
        <v>0</v>
      </c>
      <c r="F23" s="804">
        <f t="shared" si="0"/>
        <v>5389</v>
      </c>
      <c r="G23" s="804">
        <f t="shared" si="0"/>
        <v>5389</v>
      </c>
      <c r="H23" s="66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56"/>
      <c r="AC23" s="56"/>
      <c r="AD23" s="56"/>
      <c r="AE23" s="56"/>
      <c r="AF23" s="56"/>
      <c r="AG23" s="56"/>
    </row>
    <row r="24" spans="1:33">
      <c r="A24" s="805" t="s">
        <v>107</v>
      </c>
      <c r="B24" s="805"/>
      <c r="C24" s="806" t="s">
        <v>111</v>
      </c>
      <c r="D24" s="200"/>
      <c r="E24" s="401">
        <f t="shared" si="0"/>
        <v>0</v>
      </c>
      <c r="F24" s="200">
        <f t="shared" si="0"/>
        <v>5389</v>
      </c>
      <c r="G24" s="200">
        <f t="shared" si="0"/>
        <v>5389</v>
      </c>
      <c r="H24" s="66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56"/>
      <c r="AC24" s="56"/>
      <c r="AD24" s="56"/>
      <c r="AE24" s="56"/>
      <c r="AF24" s="56"/>
      <c r="AG24" s="56"/>
    </row>
    <row r="25" spans="1:33">
      <c r="A25" s="805" t="s">
        <v>107</v>
      </c>
      <c r="B25" s="805"/>
      <c r="C25" s="806" t="s">
        <v>108</v>
      </c>
      <c r="D25" s="200"/>
      <c r="E25" s="401">
        <f t="shared" si="0"/>
        <v>0</v>
      </c>
      <c r="F25" s="200">
        <f t="shared" si="0"/>
        <v>5389</v>
      </c>
      <c r="G25" s="200">
        <f t="shared" si="0"/>
        <v>5389</v>
      </c>
      <c r="H25" s="66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56"/>
      <c r="AC25" s="56"/>
      <c r="AD25" s="56"/>
      <c r="AE25" s="56"/>
      <c r="AF25" s="56"/>
      <c r="AG25" s="56"/>
    </row>
    <row r="26" spans="1:33">
      <c r="A26" s="1640" t="s">
        <v>445</v>
      </c>
      <c r="B26" s="1640"/>
      <c r="C26" s="1640"/>
      <c r="D26" s="180"/>
      <c r="E26" s="399"/>
      <c r="F26" s="180"/>
      <c r="G26" s="180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</row>
    <row r="27" spans="1:33" ht="14.45" customHeight="1">
      <c r="A27" s="1137" t="s">
        <v>444</v>
      </c>
      <c r="B27" s="1650" t="s">
        <v>657</v>
      </c>
      <c r="C27" s="1650"/>
      <c r="D27" s="1650"/>
      <c r="E27" s="1650"/>
      <c r="F27" s="1650"/>
      <c r="G27" s="1650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</row>
    <row r="28" spans="1:33">
      <c r="C28" s="56"/>
      <c r="D28" s="1731"/>
      <c r="E28" s="918"/>
      <c r="F28" s="1731"/>
      <c r="G28" s="918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</row>
    <row r="29" spans="1:33">
      <c r="C29" s="56"/>
      <c r="D29" s="540"/>
      <c r="E29" s="540"/>
      <c r="F29" s="540"/>
      <c r="G29" s="540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</row>
    <row r="30" spans="1:33"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1:33"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1:33"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</row>
    <row r="33" spans="9:33"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9:33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9:33"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9:33"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  <row r="37" spans="9:33"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</row>
    <row r="38" spans="9:33"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</row>
    <row r="39" spans="9:33"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</row>
    <row r="40" spans="9:33"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</row>
    <row r="41" spans="9:33"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</row>
    <row r="42" spans="9:33"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9:33"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</row>
  </sheetData>
  <mergeCells count="14">
    <mergeCell ref="A26:C26"/>
    <mergeCell ref="B27:G27"/>
    <mergeCell ref="B14:D14"/>
    <mergeCell ref="A1:G1"/>
    <mergeCell ref="A2:G2"/>
    <mergeCell ref="A4:G4"/>
    <mergeCell ref="B5:G5"/>
    <mergeCell ref="B13:G13"/>
    <mergeCell ref="I12:R12"/>
    <mergeCell ref="S12:AB12"/>
    <mergeCell ref="I13:M13"/>
    <mergeCell ref="N13:R13"/>
    <mergeCell ref="S13:W13"/>
    <mergeCell ref="X13:AB13"/>
  </mergeCells>
  <pageMargins left="0.74803149606299213" right="0.74803149606299213" top="0.74803149606299213" bottom="4.1338582677165361" header="0.35433070866141736" footer="3.6614173228346458"/>
  <pageSetup paperSize="9" firstPageNumber="27" orientation="portrait" useFirstPageNumber="1" r:id="rId1"/>
  <headerFooter alignWithMargins="0">
    <oddFooter>&amp;C&amp;"Times New Roman,Regular"&amp;11&amp;P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AF37"/>
  <sheetViews>
    <sheetView view="pageBreakPreview" topLeftCell="A19" workbookViewId="0">
      <selection activeCell="C31" sqref="C31:H34"/>
    </sheetView>
  </sheetViews>
  <sheetFormatPr defaultColWidth="9.140625" defaultRowHeight="12.75"/>
  <cols>
    <col min="1" max="1" width="5.28515625" style="48" customWidth="1"/>
    <col min="2" max="2" width="8.85546875" style="48" customWidth="1"/>
    <col min="3" max="3" width="33.28515625" style="48" customWidth="1"/>
    <col min="4" max="4" width="7.42578125" style="48" customWidth="1"/>
    <col min="5" max="5" width="9.42578125" style="48" customWidth="1"/>
    <col min="6" max="6" width="10.5703125" style="48" customWidth="1"/>
    <col min="7" max="7" width="9" style="48" customWidth="1"/>
    <col min="8" max="8" width="3.140625" style="48" customWidth="1"/>
    <col min="9" max="16384" width="9.140625" style="48"/>
  </cols>
  <sheetData>
    <row r="1" spans="1:32">
      <c r="A1" s="1645" t="s">
        <v>201</v>
      </c>
      <c r="B1" s="1645"/>
      <c r="C1" s="1645"/>
      <c r="D1" s="1645"/>
      <c r="E1" s="1645"/>
      <c r="F1" s="1645"/>
      <c r="G1" s="1645"/>
      <c r="H1" s="394"/>
    </row>
    <row r="2" spans="1:32" ht="43.5" customHeight="1">
      <c r="A2" s="1649" t="s">
        <v>202</v>
      </c>
      <c r="B2" s="1649"/>
      <c r="C2" s="1649"/>
      <c r="D2" s="1649"/>
      <c r="E2" s="1649"/>
      <c r="F2" s="1649"/>
      <c r="G2" s="1649"/>
      <c r="H2" s="39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32">
      <c r="A3" s="438"/>
      <c r="B3" s="439"/>
      <c r="C3" s="440"/>
      <c r="D3" s="441"/>
      <c r="E3" s="441"/>
      <c r="F3" s="394"/>
      <c r="G3" s="394"/>
      <c r="H3" s="39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</row>
    <row r="4" spans="1:32">
      <c r="A4" s="1647" t="s">
        <v>428</v>
      </c>
      <c r="B4" s="1647"/>
      <c r="C4" s="1647"/>
      <c r="D4" s="1647"/>
      <c r="E4" s="1647"/>
      <c r="F4" s="1647"/>
      <c r="G4" s="1647"/>
      <c r="H4" s="222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</row>
    <row r="5" spans="1:32" ht="13.5">
      <c r="A5" s="49"/>
      <c r="B5" s="1648"/>
      <c r="C5" s="1648"/>
      <c r="D5" s="1648"/>
      <c r="E5" s="1648"/>
      <c r="F5" s="1648"/>
      <c r="G5" s="1648"/>
      <c r="H5" s="1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6" spans="1:32">
      <c r="A6" s="49"/>
      <c r="D6" s="341"/>
      <c r="E6" s="50" t="s">
        <v>30</v>
      </c>
      <c r="F6" s="50" t="s">
        <v>31</v>
      </c>
      <c r="G6" s="50" t="s">
        <v>195</v>
      </c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32">
      <c r="A7" s="49"/>
      <c r="B7" s="51" t="s">
        <v>32</v>
      </c>
      <c r="C7" s="48" t="s">
        <v>33</v>
      </c>
      <c r="D7" s="52" t="s">
        <v>108</v>
      </c>
      <c r="E7" s="362">
        <v>129759</v>
      </c>
      <c r="F7" s="442">
        <v>0</v>
      </c>
      <c r="G7" s="362">
        <f>SUM(E7:F7)</f>
        <v>129759</v>
      </c>
      <c r="H7" s="362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</row>
    <row r="8" spans="1:32">
      <c r="A8" s="49"/>
      <c r="B8" s="51" t="s">
        <v>34</v>
      </c>
      <c r="C8" s="53" t="s">
        <v>35</v>
      </c>
      <c r="D8" s="54"/>
      <c r="E8" s="55"/>
      <c r="F8" s="443"/>
      <c r="G8" s="55"/>
      <c r="H8" s="55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32">
      <c r="A9" s="49"/>
      <c r="B9" s="51"/>
      <c r="C9" s="53" t="s">
        <v>192</v>
      </c>
      <c r="D9" s="54" t="s">
        <v>108</v>
      </c>
      <c r="E9" s="444">
        <f>G24</f>
        <v>2167</v>
      </c>
      <c r="F9" s="443">
        <v>0</v>
      </c>
      <c r="G9" s="444">
        <f>SUM(E9:F9)</f>
        <v>2167</v>
      </c>
      <c r="H9" s="55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</row>
    <row r="10" spans="1:32">
      <c r="A10" s="49"/>
      <c r="B10" s="365" t="s">
        <v>107</v>
      </c>
      <c r="C10" s="48" t="s">
        <v>54</v>
      </c>
      <c r="D10" s="366" t="s">
        <v>108</v>
      </c>
      <c r="E10" s="367">
        <f>SUM(E7:E9)</f>
        <v>131926</v>
      </c>
      <c r="F10" s="445">
        <f>SUM(F7:F9)</f>
        <v>0</v>
      </c>
      <c r="G10" s="367">
        <f>SUM(E10:F10)</f>
        <v>131926</v>
      </c>
      <c r="H10" s="362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32">
      <c r="A11" s="49"/>
      <c r="B11" s="51"/>
      <c r="D11" s="56"/>
      <c r="E11" s="56"/>
      <c r="F11" s="52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</row>
    <row r="12" spans="1:32">
      <c r="A12" s="49"/>
      <c r="B12" s="51" t="s">
        <v>55</v>
      </c>
      <c r="C12" s="48" t="s">
        <v>56</v>
      </c>
      <c r="F12" s="359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56"/>
    </row>
    <row r="13" spans="1:32" ht="13.5" thickBot="1">
      <c r="A13" s="369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56"/>
    </row>
    <row r="14" spans="1:32" ht="14.25" thickTop="1" thickBot="1">
      <c r="A14" s="369"/>
      <c r="B14" s="1644" t="s">
        <v>57</v>
      </c>
      <c r="C14" s="1644"/>
      <c r="D14" s="1644"/>
      <c r="E14" s="57" t="s">
        <v>109</v>
      </c>
      <c r="F14" s="57" t="s">
        <v>203</v>
      </c>
      <c r="G14" s="58" t="s">
        <v>195</v>
      </c>
      <c r="H14" s="55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56"/>
    </row>
    <row r="15" spans="1:32" ht="13.5" thickTop="1">
      <c r="A15" s="338"/>
      <c r="B15" s="807"/>
      <c r="C15" s="337" t="s">
        <v>111</v>
      </c>
      <c r="D15" s="774"/>
      <c r="E15" s="774"/>
      <c r="F15" s="774"/>
      <c r="G15" s="774"/>
      <c r="H15" s="774"/>
      <c r="I15" s="774"/>
      <c r="J15" s="774"/>
      <c r="K15" s="774"/>
      <c r="L15" s="774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67"/>
      <c r="AE15" s="67"/>
      <c r="AF15" s="67"/>
    </row>
    <row r="16" spans="1:32">
      <c r="A16" s="335" t="s">
        <v>112</v>
      </c>
      <c r="B16" s="336">
        <v>2070</v>
      </c>
      <c r="C16" s="337" t="s">
        <v>214</v>
      </c>
      <c r="D16" s="176"/>
      <c r="E16" s="176"/>
      <c r="F16" s="176"/>
      <c r="G16" s="176"/>
      <c r="H16" s="6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56"/>
      <c r="AC16" s="56"/>
    </row>
    <row r="17" spans="1:29">
      <c r="A17" s="335"/>
      <c r="B17" s="291">
        <v>3.0000000000000001E-3</v>
      </c>
      <c r="C17" s="337" t="s">
        <v>153</v>
      </c>
      <c r="D17" s="171"/>
      <c r="E17" s="171"/>
      <c r="F17" s="171"/>
      <c r="G17" s="171"/>
      <c r="H17" s="6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56"/>
      <c r="AC17" s="56"/>
    </row>
    <row r="18" spans="1:29">
      <c r="A18" s="335"/>
      <c r="B18" s="294">
        <v>29</v>
      </c>
      <c r="C18" s="810" t="s">
        <v>337</v>
      </c>
      <c r="D18" s="399"/>
      <c r="E18" s="399"/>
      <c r="F18" s="399"/>
      <c r="G18" s="399"/>
      <c r="H18" s="6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56"/>
      <c r="AC18" s="56"/>
    </row>
    <row r="19" spans="1:29" ht="25.5">
      <c r="A19" s="640"/>
      <c r="B19" s="294" t="s">
        <v>338</v>
      </c>
      <c r="C19" s="338" t="s">
        <v>335</v>
      </c>
      <c r="D19" s="513"/>
      <c r="E19" s="620">
        <v>383</v>
      </c>
      <c r="F19" s="513">
        <v>0</v>
      </c>
      <c r="G19" s="512">
        <f>SUM(E19:F19)</f>
        <v>383</v>
      </c>
      <c r="I19" s="1798"/>
      <c r="J19" s="1513"/>
      <c r="K19" s="1798"/>
      <c r="L19" s="1798"/>
      <c r="M19" s="1799"/>
      <c r="N19" s="1800"/>
      <c r="O19" s="1800"/>
      <c r="P19" s="1800"/>
      <c r="Q19" s="1800"/>
      <c r="R19" s="1801"/>
      <c r="S19" s="1801"/>
      <c r="T19" s="1801"/>
      <c r="U19" s="1801"/>
      <c r="V19" s="1801"/>
      <c r="W19" s="1801"/>
      <c r="X19" s="1801"/>
      <c r="Y19" s="1801"/>
      <c r="Z19" s="1801"/>
      <c r="AA19" s="1801"/>
      <c r="AB19" s="56"/>
      <c r="AC19" s="56"/>
    </row>
    <row r="20" spans="1:29" ht="25.5">
      <c r="A20" s="335"/>
      <c r="B20" s="808" t="s">
        <v>339</v>
      </c>
      <c r="C20" s="809" t="s">
        <v>336</v>
      </c>
      <c r="D20" s="399"/>
      <c r="E20" s="433">
        <v>1784</v>
      </c>
      <c r="F20" s="399">
        <v>0</v>
      </c>
      <c r="G20" s="169">
        <f>SUM(E20:F20)</f>
        <v>1784</v>
      </c>
      <c r="I20" s="1798"/>
      <c r="J20" s="1513"/>
      <c r="K20" s="1798"/>
      <c r="L20" s="1798"/>
      <c r="M20" s="1799"/>
      <c r="N20" s="1800"/>
      <c r="O20" s="1800"/>
      <c r="P20" s="1800"/>
      <c r="Q20" s="1800"/>
      <c r="R20" s="1801"/>
      <c r="S20" s="1801"/>
      <c r="T20" s="1801"/>
      <c r="U20" s="1801"/>
      <c r="V20" s="1801"/>
      <c r="W20" s="1801"/>
      <c r="X20" s="1801"/>
      <c r="Y20" s="1801"/>
      <c r="Z20" s="1801"/>
      <c r="AA20" s="1801"/>
      <c r="AB20" s="56"/>
      <c r="AC20" s="56"/>
    </row>
    <row r="21" spans="1:29">
      <c r="A21" s="335" t="s">
        <v>107</v>
      </c>
      <c r="B21" s="294">
        <v>29</v>
      </c>
      <c r="C21" s="810" t="s">
        <v>337</v>
      </c>
      <c r="D21" s="399"/>
      <c r="E21" s="434">
        <f t="shared" ref="E21:G21" si="0">SUM(E19:E20)</f>
        <v>2167</v>
      </c>
      <c r="F21" s="401">
        <v>0</v>
      </c>
      <c r="G21" s="434">
        <f t="shared" si="0"/>
        <v>2167</v>
      </c>
      <c r="H21" s="67" t="s">
        <v>444</v>
      </c>
      <c r="I21" s="1789"/>
      <c r="J21" s="1789"/>
      <c r="K21" s="1789"/>
      <c r="L21" s="1789"/>
      <c r="M21" s="1789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56"/>
      <c r="AC21" s="56"/>
    </row>
    <row r="22" spans="1:29">
      <c r="A22" s="335" t="s">
        <v>107</v>
      </c>
      <c r="B22" s="291">
        <v>3.0000000000000001E-3</v>
      </c>
      <c r="C22" s="337" t="s">
        <v>153</v>
      </c>
      <c r="D22" s="171"/>
      <c r="E22" s="700">
        <f>E21</f>
        <v>2167</v>
      </c>
      <c r="F22" s="999">
        <v>0</v>
      </c>
      <c r="G22" s="700">
        <f t="shared" ref="G22" si="1">G21</f>
        <v>2167</v>
      </c>
      <c r="H22" s="6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56"/>
      <c r="AC22" s="56"/>
    </row>
    <row r="23" spans="1:29">
      <c r="A23" s="640" t="s">
        <v>107</v>
      </c>
      <c r="B23" s="682">
        <v>2070</v>
      </c>
      <c r="C23" s="683" t="s">
        <v>214</v>
      </c>
      <c r="D23" s="190"/>
      <c r="E23" s="433">
        <f t="shared" ref="E23" si="2">E22</f>
        <v>2167</v>
      </c>
      <c r="F23" s="29">
        <v>0</v>
      </c>
      <c r="G23" s="433">
        <f t="shared" ref="G23" si="3">G22</f>
        <v>2167</v>
      </c>
      <c r="H23" s="6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56"/>
      <c r="AC23" s="56"/>
    </row>
    <row r="24" spans="1:29">
      <c r="A24" s="811" t="s">
        <v>107</v>
      </c>
      <c r="B24" s="812"/>
      <c r="C24" s="813" t="s">
        <v>111</v>
      </c>
      <c r="D24" s="641"/>
      <c r="E24" s="431">
        <f>E23</f>
        <v>2167</v>
      </c>
      <c r="F24" s="966">
        <v>0</v>
      </c>
      <c r="G24" s="431">
        <f t="shared" ref="G24" si="4">G23</f>
        <v>2167</v>
      </c>
      <c r="H24" s="6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56"/>
      <c r="AC24" s="56"/>
    </row>
    <row r="25" spans="1:29">
      <c r="A25" s="811" t="s">
        <v>107</v>
      </c>
      <c r="B25" s="812"/>
      <c r="C25" s="813" t="s">
        <v>108</v>
      </c>
      <c r="D25" s="641"/>
      <c r="E25" s="641">
        <f t="shared" ref="E25" si="5">E24</f>
        <v>2167</v>
      </c>
      <c r="F25" s="966">
        <v>0</v>
      </c>
      <c r="G25" s="641">
        <f t="shared" ref="G25" si="6">G24</f>
        <v>2167</v>
      </c>
      <c r="H25" s="6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56"/>
      <c r="AC25" s="56"/>
    </row>
    <row r="26" spans="1:29">
      <c r="A26" s="1640" t="s">
        <v>445</v>
      </c>
      <c r="B26" s="1640"/>
      <c r="C26" s="1640"/>
      <c r="D26" s="190"/>
      <c r="E26" s="190"/>
      <c r="F26" s="190"/>
      <c r="G26" s="190"/>
      <c r="H26" s="6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56"/>
      <c r="AC26" s="56"/>
    </row>
    <row r="27" spans="1:29">
      <c r="A27" s="1325" t="s">
        <v>444</v>
      </c>
      <c r="B27" s="1652" t="s">
        <v>472</v>
      </c>
      <c r="C27" s="1652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</row>
    <row r="28" spans="1:29"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</row>
    <row r="29" spans="1:29"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</row>
    <row r="30" spans="1:29"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</row>
    <row r="31" spans="1:29">
      <c r="C31" s="56"/>
      <c r="D31" s="1731"/>
      <c r="E31" s="918"/>
      <c r="F31" s="1731"/>
      <c r="G31" s="91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</row>
    <row r="32" spans="1:29"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3:29"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3:29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</row>
    <row r="35" spans="3:29"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</row>
    <row r="36" spans="3:29"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</row>
    <row r="37" spans="3:29"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</row>
  </sheetData>
  <customSheetViews>
    <customSheetView guid="{44B5F5DE-C96C-4269-969A-574D4EEEEEF5}" showPageBreaks="1" printArea="1" view="pageBreakPreview" topLeftCell="A4">
      <selection activeCell="C21" sqref="C20:C21"/>
      <pageMargins left="0.74803149606299202" right="0.74803149606299202" top="0.74803149606299202" bottom="4.1338582677165396" header="0.35" footer="3.67"/>
      <pageSetup paperSize="9" firstPageNumber="25" orientation="portrait" useFirstPageNumber="1" r:id="rId1"/>
      <headerFooter alignWithMargins="0">
        <oddFooter>&amp;C&amp;"Times New Roman,Regular"&amp;11&amp;P</oddFooter>
      </headerFooter>
    </customSheetView>
    <customSheetView guid="{BDCF7345-18B1-4C88-89F2-E67F940CDF85}" showPageBreaks="1" printArea="1" view="pageBreakPreview" topLeftCell="A7">
      <selection activeCell="K24" sqref="K24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</customSheetView>
    <customSheetView guid="{CBFC2224-D3AC-4AA3-8CE4-B555FCF23158}" showPageBreaks="1" printArea="1" view="pageBreakPreview" topLeftCell="A4">
      <selection activeCell="C21" sqref="C20:C21"/>
      <pageMargins left="0.74803149606299202" right="0.74803149606299202" top="0.74803149606299202" bottom="4.1338582677165396" header="0.35" footer="3.67"/>
      <pageSetup paperSize="9" firstPageNumber="25" orientation="portrait" useFirstPageNumber="1" r:id="rId3"/>
      <headerFooter alignWithMargins="0">
        <oddFooter>&amp;C&amp;"Times New Roman,Regular"&amp;11&amp;P</oddFooter>
      </headerFooter>
    </customSheetView>
  </customSheetViews>
  <mergeCells count="14">
    <mergeCell ref="A26:C26"/>
    <mergeCell ref="B27:C27"/>
    <mergeCell ref="B13:G13"/>
    <mergeCell ref="B14:D14"/>
    <mergeCell ref="A1:G1"/>
    <mergeCell ref="A2:G2"/>
    <mergeCell ref="A4:G4"/>
    <mergeCell ref="B5:G5"/>
    <mergeCell ref="I12:R12"/>
    <mergeCell ref="S12:AB12"/>
    <mergeCell ref="I13:M13"/>
    <mergeCell ref="N13:R13"/>
    <mergeCell ref="S13:W13"/>
    <mergeCell ref="X13:AB13"/>
  </mergeCells>
  <phoneticPr fontId="40" type="noConversion"/>
  <pageMargins left="0.74803149606299213" right="0.74803149606299213" top="0.74803149606299213" bottom="4.1338582677165361" header="0.35433070866141736" footer="3.6614173228346458"/>
  <pageSetup paperSize="9" firstPageNumber="28" orientation="portrait" useFirstPageNumber="1" r:id="rId4"/>
  <headerFooter alignWithMargins="0">
    <oddFooter>&amp;C&amp;"Times New Roman,Regular"&amp;11&amp;P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syncVertical="1" syncRef="A13" transitionEvaluation="1" transitionEntry="1" codeName="Sheet28"/>
  <dimension ref="A1:AG42"/>
  <sheetViews>
    <sheetView view="pageBreakPreview" topLeftCell="A13" zoomScaleNormal="145" zoomScaleSheetLayoutView="100" workbookViewId="0">
      <selection activeCell="C31" sqref="C31:H35"/>
    </sheetView>
  </sheetViews>
  <sheetFormatPr defaultColWidth="11" defaultRowHeight="12.75"/>
  <cols>
    <col min="1" max="1" width="5.28515625" style="122" customWidth="1"/>
    <col min="2" max="2" width="8.85546875" style="123" customWidth="1"/>
    <col min="3" max="3" width="33.28515625" style="119" customWidth="1"/>
    <col min="4" max="4" width="7.42578125" style="124" customWidth="1"/>
    <col min="5" max="5" width="9.42578125" style="124" customWidth="1"/>
    <col min="6" max="6" width="10.5703125" style="119" customWidth="1"/>
    <col min="7" max="7" width="9" style="119" customWidth="1"/>
    <col min="8" max="9" width="3.140625" style="119" customWidth="1"/>
    <col min="10" max="10" width="5.7109375" style="118" customWidth="1"/>
    <col min="11" max="11" width="10.7109375" style="118" customWidth="1"/>
    <col min="12" max="12" width="11" style="119"/>
    <col min="13" max="14" width="11" style="124"/>
    <col min="15" max="16384" width="11" style="119"/>
  </cols>
  <sheetData>
    <row r="1" spans="1:33" ht="14.1" customHeight="1">
      <c r="A1" s="1654" t="s">
        <v>38</v>
      </c>
      <c r="B1" s="1654"/>
      <c r="C1" s="1654"/>
      <c r="D1" s="1654"/>
      <c r="E1" s="1654"/>
      <c r="F1" s="1654"/>
      <c r="G1" s="1654"/>
      <c r="H1" s="989"/>
      <c r="I1" s="77"/>
      <c r="J1" s="242"/>
    </row>
    <row r="2" spans="1:33" ht="14.1" customHeight="1">
      <c r="A2" s="1654" t="s">
        <v>29</v>
      </c>
      <c r="B2" s="1654"/>
      <c r="C2" s="1654"/>
      <c r="D2" s="1654"/>
      <c r="E2" s="1654"/>
      <c r="F2" s="1654"/>
      <c r="G2" s="1654"/>
      <c r="H2" s="989"/>
      <c r="I2" s="77"/>
      <c r="J2" s="242"/>
    </row>
    <row r="3" spans="1:33" ht="11.1" customHeight="1">
      <c r="A3" s="360"/>
      <c r="B3" s="361"/>
      <c r="C3" s="120"/>
      <c r="D3" s="121"/>
      <c r="E3" s="121"/>
      <c r="F3" s="77"/>
      <c r="G3" s="77"/>
      <c r="H3" s="989"/>
      <c r="I3" s="1558"/>
      <c r="J3" s="242"/>
      <c r="K3" s="1802"/>
      <c r="L3" s="1803"/>
      <c r="M3" s="1804"/>
      <c r="N3" s="1804"/>
      <c r="O3" s="1803"/>
      <c r="P3" s="1803"/>
      <c r="Q3" s="1803"/>
      <c r="R3" s="1803"/>
      <c r="S3" s="1803"/>
      <c r="T3" s="1803"/>
      <c r="U3" s="1803"/>
      <c r="V3" s="1803"/>
      <c r="W3" s="1803"/>
      <c r="X3" s="1803"/>
      <c r="Y3" s="1803"/>
      <c r="Z3" s="1803"/>
      <c r="AA3" s="1803"/>
      <c r="AB3" s="1803"/>
      <c r="AC3" s="1803"/>
      <c r="AD3" s="1803"/>
      <c r="AE3" s="1803"/>
    </row>
    <row r="4" spans="1:33" ht="14.1" customHeight="1">
      <c r="A4" s="1647" t="s">
        <v>429</v>
      </c>
      <c r="B4" s="1647"/>
      <c r="C4" s="1647"/>
      <c r="D4" s="1647"/>
      <c r="E4" s="1647"/>
      <c r="F4" s="1647"/>
      <c r="G4" s="1647"/>
      <c r="H4" s="987"/>
      <c r="I4" s="890"/>
      <c r="J4" s="1805"/>
      <c r="K4" s="1802"/>
      <c r="L4" s="1803"/>
      <c r="M4" s="1804"/>
      <c r="N4" s="1804"/>
      <c r="O4" s="1803"/>
      <c r="P4" s="1803"/>
      <c r="Q4" s="1803"/>
      <c r="R4" s="1803"/>
      <c r="S4" s="1803"/>
      <c r="T4" s="1803"/>
      <c r="U4" s="1803"/>
      <c r="V4" s="1803"/>
      <c r="W4" s="1803"/>
      <c r="X4" s="1803"/>
      <c r="Y4" s="1803"/>
      <c r="Z4" s="1803"/>
      <c r="AA4" s="1803"/>
      <c r="AB4" s="1803"/>
      <c r="AC4" s="1803"/>
      <c r="AD4" s="1803"/>
      <c r="AE4" s="1803"/>
    </row>
    <row r="5" spans="1:33" ht="11.1" customHeight="1">
      <c r="A5" s="49"/>
      <c r="B5" s="1648"/>
      <c r="C5" s="1648"/>
      <c r="D5" s="1648"/>
      <c r="E5" s="1648"/>
      <c r="F5" s="1648"/>
      <c r="G5" s="1648"/>
      <c r="H5" s="988"/>
      <c r="I5" s="1557"/>
      <c r="J5" s="243"/>
      <c r="K5" s="1802"/>
      <c r="L5" s="1803"/>
      <c r="M5" s="1804"/>
      <c r="N5" s="1804"/>
      <c r="O5" s="1803"/>
      <c r="P5" s="1803"/>
      <c r="Q5" s="1803"/>
      <c r="R5" s="1803"/>
      <c r="S5" s="1803"/>
      <c r="T5" s="1803"/>
      <c r="U5" s="1803"/>
      <c r="V5" s="1803"/>
      <c r="W5" s="1803"/>
      <c r="X5" s="1803"/>
      <c r="Y5" s="1803"/>
      <c r="Z5" s="1803"/>
      <c r="AA5" s="1803"/>
      <c r="AB5" s="1803"/>
      <c r="AC5" s="1803"/>
      <c r="AD5" s="1803"/>
      <c r="AE5" s="1803"/>
    </row>
    <row r="6" spans="1:33" ht="14.1" customHeight="1">
      <c r="A6" s="49"/>
      <c r="B6" s="48"/>
      <c r="C6" s="48"/>
      <c r="D6" s="341"/>
      <c r="E6" s="50" t="s">
        <v>30</v>
      </c>
      <c r="F6" s="50" t="s">
        <v>31</v>
      </c>
      <c r="G6" s="50" t="s">
        <v>195</v>
      </c>
      <c r="H6" s="55"/>
      <c r="I6" s="55"/>
      <c r="J6" s="244"/>
      <c r="K6" s="1802"/>
      <c r="L6" s="1803"/>
      <c r="M6" s="1804"/>
      <c r="N6" s="1804"/>
      <c r="O6" s="1803"/>
      <c r="P6" s="1803"/>
      <c r="Q6" s="1803"/>
      <c r="R6" s="1803"/>
      <c r="S6" s="1803"/>
      <c r="T6" s="1803"/>
      <c r="U6" s="1803"/>
      <c r="V6" s="1803"/>
      <c r="W6" s="1803"/>
      <c r="X6" s="1803"/>
      <c r="Y6" s="1803"/>
      <c r="Z6" s="1803"/>
      <c r="AA6" s="1803"/>
      <c r="AB6" s="1803"/>
      <c r="AC6" s="1803"/>
      <c r="AD6" s="1803"/>
      <c r="AE6" s="1803"/>
    </row>
    <row r="7" spans="1:33" ht="14.1" customHeight="1">
      <c r="A7" s="49"/>
      <c r="B7" s="51" t="s">
        <v>32</v>
      </c>
      <c r="C7" s="48" t="s">
        <v>33</v>
      </c>
      <c r="D7" s="52" t="s">
        <v>108</v>
      </c>
      <c r="E7" s="362">
        <v>929079</v>
      </c>
      <c r="F7" s="362">
        <v>240000</v>
      </c>
      <c r="G7" s="362">
        <f>SUM(E7:F7)</f>
        <v>1169079</v>
      </c>
      <c r="H7" s="362"/>
      <c r="I7" s="362"/>
      <c r="J7" s="245"/>
      <c r="K7" s="1802"/>
      <c r="L7" s="1803"/>
      <c r="M7" s="1804"/>
      <c r="N7" s="1804"/>
      <c r="O7" s="1803"/>
      <c r="P7" s="1803"/>
      <c r="Q7" s="1803"/>
      <c r="R7" s="1803"/>
      <c r="S7" s="1803"/>
      <c r="T7" s="1803"/>
      <c r="U7" s="1803"/>
      <c r="V7" s="1803"/>
      <c r="W7" s="1803"/>
      <c r="X7" s="1803"/>
      <c r="Y7" s="1803"/>
      <c r="Z7" s="1803"/>
      <c r="AA7" s="1803"/>
      <c r="AB7" s="1803"/>
      <c r="AC7" s="1803"/>
      <c r="AD7" s="1803"/>
      <c r="AE7" s="1803"/>
    </row>
    <row r="8" spans="1:33" ht="14.1" customHeight="1">
      <c r="A8" s="49"/>
      <c r="B8" s="51" t="s">
        <v>34</v>
      </c>
      <c r="C8" s="53" t="s">
        <v>35</v>
      </c>
      <c r="D8" s="54"/>
      <c r="E8" s="55"/>
      <c r="F8" s="55"/>
      <c r="G8" s="55"/>
      <c r="H8" s="55"/>
      <c r="I8" s="55"/>
      <c r="J8" s="244"/>
      <c r="K8" s="1802"/>
      <c r="L8" s="1803"/>
      <c r="M8" s="1804"/>
      <c r="N8" s="1804"/>
      <c r="O8" s="1803"/>
      <c r="P8" s="1803"/>
      <c r="Q8" s="1803"/>
      <c r="R8" s="1803"/>
      <c r="S8" s="1803"/>
      <c r="T8" s="1803"/>
      <c r="U8" s="1803"/>
      <c r="V8" s="1803"/>
      <c r="W8" s="1803"/>
      <c r="X8" s="1803"/>
      <c r="Y8" s="1803"/>
      <c r="Z8" s="1803"/>
      <c r="AA8" s="1803"/>
      <c r="AB8" s="1803"/>
      <c r="AC8" s="1803"/>
      <c r="AD8" s="1803"/>
      <c r="AE8" s="1803"/>
    </row>
    <row r="9" spans="1:33">
      <c r="A9" s="49"/>
      <c r="B9" s="51"/>
      <c r="C9" s="53" t="s">
        <v>192</v>
      </c>
      <c r="D9" s="54" t="s">
        <v>108</v>
      </c>
      <c r="E9" s="363">
        <f>G26</f>
        <v>1431</v>
      </c>
      <c r="F9" s="364">
        <v>0</v>
      </c>
      <c r="G9" s="363">
        <f>SUM(E9:F9)</f>
        <v>1431</v>
      </c>
      <c r="H9" s="363"/>
      <c r="I9" s="55"/>
      <c r="J9" s="244"/>
      <c r="K9" s="1802"/>
      <c r="L9" s="1803"/>
      <c r="M9" s="1804"/>
      <c r="N9" s="1804"/>
      <c r="O9" s="1803"/>
      <c r="P9" s="1803"/>
      <c r="Q9" s="1803"/>
      <c r="R9" s="1803"/>
      <c r="S9" s="1803"/>
      <c r="T9" s="1803"/>
      <c r="U9" s="1803"/>
      <c r="V9" s="1803"/>
      <c r="W9" s="1803"/>
      <c r="X9" s="1803"/>
      <c r="Y9" s="1803"/>
      <c r="Z9" s="1803"/>
      <c r="AA9" s="1803"/>
      <c r="AB9" s="1803"/>
      <c r="AC9" s="1803"/>
      <c r="AD9" s="1803"/>
      <c r="AE9" s="1803"/>
    </row>
    <row r="10" spans="1:33" ht="14.1" customHeight="1">
      <c r="A10" s="49"/>
      <c r="B10" s="365" t="s">
        <v>107</v>
      </c>
      <c r="C10" s="48" t="s">
        <v>54</v>
      </c>
      <c r="D10" s="366" t="s">
        <v>108</v>
      </c>
      <c r="E10" s="367">
        <f>SUM(E7:E9)</f>
        <v>930510</v>
      </c>
      <c r="F10" s="368">
        <f>SUM(F7:F9)</f>
        <v>240000</v>
      </c>
      <c r="G10" s="367">
        <f>SUM(E10:F10)</f>
        <v>1170510</v>
      </c>
      <c r="H10" s="934"/>
      <c r="I10" s="362"/>
      <c r="J10" s="245"/>
      <c r="K10" s="1802"/>
      <c r="L10" s="1803"/>
      <c r="M10" s="1804"/>
      <c r="N10" s="1804"/>
      <c r="O10" s="1803"/>
      <c r="P10" s="1803"/>
      <c r="Q10" s="1803"/>
      <c r="R10" s="1803"/>
      <c r="S10" s="1803"/>
      <c r="T10" s="1803"/>
      <c r="U10" s="1803"/>
      <c r="V10" s="1803"/>
      <c r="W10" s="1803"/>
      <c r="X10" s="1803"/>
      <c r="Y10" s="1803"/>
      <c r="Z10" s="1803"/>
      <c r="AA10" s="1803"/>
      <c r="AB10" s="1803"/>
      <c r="AC10" s="1803"/>
      <c r="AD10" s="1803"/>
      <c r="AE10" s="1803"/>
    </row>
    <row r="11" spans="1:33" ht="11.1" customHeight="1">
      <c r="A11" s="49"/>
      <c r="B11" s="51"/>
      <c r="C11" s="48"/>
      <c r="D11" s="56"/>
      <c r="E11" s="56"/>
      <c r="F11" s="52"/>
      <c r="G11" s="56"/>
      <c r="H11" s="56"/>
      <c r="I11" s="56"/>
      <c r="J11" s="245"/>
      <c r="K11" s="1802"/>
      <c r="L11" s="1803"/>
      <c r="M11" s="1804"/>
      <c r="N11" s="1804"/>
      <c r="O11" s="1803"/>
      <c r="P11" s="1803"/>
      <c r="Q11" s="1803"/>
      <c r="R11" s="1803"/>
      <c r="S11" s="1803"/>
      <c r="T11" s="1803"/>
      <c r="U11" s="1803"/>
      <c r="V11" s="1803"/>
      <c r="W11" s="1803"/>
      <c r="X11" s="1803"/>
      <c r="Y11" s="1803"/>
      <c r="Z11" s="1803"/>
      <c r="AA11" s="1803"/>
      <c r="AB11" s="1803"/>
      <c r="AC11" s="1803"/>
      <c r="AD11" s="1803"/>
      <c r="AE11" s="1803"/>
    </row>
    <row r="12" spans="1:33" ht="14.1" customHeight="1">
      <c r="A12" s="49"/>
      <c r="B12" s="51" t="s">
        <v>55</v>
      </c>
      <c r="C12" s="48" t="s">
        <v>56</v>
      </c>
      <c r="D12" s="48"/>
      <c r="E12" s="48"/>
      <c r="F12" s="359"/>
      <c r="G12" s="48"/>
      <c r="H12" s="48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03"/>
      <c r="AD12" s="1803"/>
      <c r="AE12" s="1803"/>
    </row>
    <row r="13" spans="1:33" ht="14.1" customHeight="1" thickBot="1">
      <c r="A13" s="369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803"/>
      <c r="AD13" s="1803"/>
      <c r="AE13" s="1803"/>
    </row>
    <row r="14" spans="1:33" s="117" customFormat="1" ht="14.1" customHeight="1" thickTop="1" thickBot="1">
      <c r="A14" s="369"/>
      <c r="B14" s="1644" t="s">
        <v>57</v>
      </c>
      <c r="C14" s="1644"/>
      <c r="D14" s="1644"/>
      <c r="E14" s="57" t="s">
        <v>109</v>
      </c>
      <c r="F14" s="57" t="s">
        <v>203</v>
      </c>
      <c r="G14" s="58" t="s">
        <v>195</v>
      </c>
      <c r="H14" s="55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806"/>
      <c r="AD14" s="1806"/>
      <c r="AE14" s="1806"/>
    </row>
    <row r="15" spans="1:33" ht="13.5" thickTop="1">
      <c r="A15" s="2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6"/>
      <c r="N15" s="4"/>
      <c r="O15" s="4"/>
      <c r="P15" s="4"/>
      <c r="Q15" s="4"/>
      <c r="R15" s="749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5"/>
    </row>
    <row r="16" spans="1:33">
      <c r="A16" s="896"/>
      <c r="B16" s="897"/>
      <c r="C16" s="194" t="s">
        <v>111</v>
      </c>
      <c r="D16" s="214"/>
      <c r="E16" s="214"/>
      <c r="F16" s="214"/>
      <c r="G16" s="297"/>
      <c r="H16" s="297"/>
      <c r="I16" s="214"/>
      <c r="J16" s="214"/>
      <c r="K16" s="214"/>
      <c r="L16" s="214"/>
      <c r="M16" s="214"/>
      <c r="N16" s="1807"/>
      <c r="O16" s="1807"/>
      <c r="P16" s="1807"/>
      <c r="Q16" s="1807"/>
      <c r="R16" s="1808"/>
      <c r="S16" s="1807"/>
      <c r="T16" s="1807"/>
      <c r="U16" s="1807"/>
      <c r="V16" s="1807"/>
      <c r="W16" s="1807"/>
      <c r="X16" s="1807"/>
      <c r="Y16" s="1807"/>
      <c r="Z16" s="1807"/>
      <c r="AA16" s="1807"/>
      <c r="AB16" s="1807"/>
      <c r="AC16" s="1807"/>
      <c r="AD16" s="1807"/>
      <c r="AE16" s="1807"/>
      <c r="AF16" s="215"/>
      <c r="AG16" s="215"/>
    </row>
    <row r="17" spans="1:31">
      <c r="A17" s="896" t="s">
        <v>112</v>
      </c>
      <c r="B17" s="690">
        <v>3454</v>
      </c>
      <c r="C17" s="194" t="s">
        <v>59</v>
      </c>
      <c r="D17" s="217"/>
      <c r="E17" s="217"/>
      <c r="F17" s="217"/>
      <c r="G17" s="217"/>
      <c r="H17" s="217"/>
      <c r="I17" s="448"/>
      <c r="J17" s="448"/>
      <c r="K17" s="448"/>
      <c r="L17" s="1807"/>
      <c r="M17" s="1808"/>
      <c r="N17" s="1807"/>
      <c r="O17" s="1807"/>
      <c r="P17" s="1807"/>
      <c r="Q17" s="1807"/>
      <c r="R17" s="1807"/>
      <c r="S17" s="1807"/>
      <c r="T17" s="1807"/>
      <c r="U17" s="1807"/>
      <c r="V17" s="1807"/>
      <c r="W17" s="1807"/>
      <c r="X17" s="1807"/>
      <c r="Y17" s="1807"/>
      <c r="Z17" s="1807"/>
      <c r="AA17" s="1807"/>
      <c r="AB17" s="1807"/>
      <c r="AC17" s="1803"/>
      <c r="AD17" s="1803"/>
      <c r="AE17" s="1803"/>
    </row>
    <row r="18" spans="1:31">
      <c r="A18" s="898"/>
      <c r="B18" s="209">
        <v>2</v>
      </c>
      <c r="C18" s="168" t="s">
        <v>60</v>
      </c>
      <c r="D18" s="218"/>
      <c r="E18" s="218"/>
      <c r="F18" s="218"/>
      <c r="G18" s="218"/>
      <c r="H18" s="218"/>
      <c r="I18" s="448"/>
      <c r="J18" s="448"/>
      <c r="K18" s="448"/>
      <c r="L18" s="1807"/>
      <c r="M18" s="1808"/>
      <c r="N18" s="1807"/>
      <c r="O18" s="1807"/>
      <c r="P18" s="1807"/>
      <c r="Q18" s="1807"/>
      <c r="R18" s="1807"/>
      <c r="S18" s="1807"/>
      <c r="T18" s="1807"/>
      <c r="U18" s="1807"/>
      <c r="V18" s="1807"/>
      <c r="W18" s="1807"/>
      <c r="X18" s="1807"/>
      <c r="Y18" s="1807"/>
      <c r="Z18" s="1807"/>
      <c r="AA18" s="1807"/>
      <c r="AB18" s="1807"/>
      <c r="AC18" s="1803"/>
      <c r="AD18" s="1803"/>
      <c r="AE18" s="1803"/>
    </row>
    <row r="19" spans="1:31">
      <c r="A19" s="898"/>
      <c r="B19" s="219">
        <v>2.1120000000000001</v>
      </c>
      <c r="C19" s="196" t="s">
        <v>77</v>
      </c>
      <c r="D19" s="218"/>
      <c r="E19" s="218"/>
      <c r="F19" s="218"/>
      <c r="G19" s="218"/>
      <c r="H19" s="218"/>
      <c r="I19" s="448"/>
      <c r="J19" s="448"/>
      <c r="K19" s="448"/>
      <c r="L19" s="1807"/>
      <c r="M19" s="1808"/>
      <c r="N19" s="1807"/>
      <c r="O19" s="1807"/>
      <c r="P19" s="1807"/>
      <c r="Q19" s="1807"/>
      <c r="R19" s="1807"/>
      <c r="S19" s="1807"/>
      <c r="T19" s="1807"/>
      <c r="U19" s="1807"/>
      <c r="V19" s="1807"/>
      <c r="W19" s="1807"/>
      <c r="X19" s="1807"/>
      <c r="Y19" s="1807"/>
      <c r="Z19" s="1807"/>
      <c r="AA19" s="1807"/>
      <c r="AB19" s="1807"/>
      <c r="AC19" s="1803"/>
      <c r="AD19" s="1803"/>
      <c r="AE19" s="1803"/>
    </row>
    <row r="20" spans="1:31">
      <c r="A20" s="898"/>
      <c r="B20" s="1514" t="s">
        <v>682</v>
      </c>
      <c r="C20" s="168" t="s">
        <v>683</v>
      </c>
      <c r="D20" s="218"/>
      <c r="E20" s="218"/>
      <c r="F20" s="218"/>
      <c r="G20" s="218"/>
      <c r="H20" s="218"/>
      <c r="I20" s="448"/>
      <c r="J20" s="448"/>
      <c r="K20" s="448"/>
      <c r="L20" s="1807"/>
      <c r="M20" s="1808"/>
      <c r="N20" s="1807"/>
      <c r="O20" s="1807"/>
      <c r="P20" s="1807"/>
      <c r="Q20" s="1807"/>
      <c r="R20" s="1807"/>
      <c r="S20" s="1807"/>
      <c r="T20" s="1807"/>
      <c r="U20" s="1807"/>
      <c r="V20" s="1807"/>
      <c r="W20" s="1807"/>
      <c r="X20" s="1807"/>
      <c r="Y20" s="1807"/>
      <c r="Z20" s="1807"/>
      <c r="AA20" s="1807"/>
      <c r="AB20" s="1807"/>
      <c r="AC20" s="1803"/>
      <c r="AD20" s="1803"/>
      <c r="AE20" s="1803"/>
    </row>
    <row r="21" spans="1:31" ht="25.5">
      <c r="A21" s="898"/>
      <c r="B21" s="1514" t="s">
        <v>684</v>
      </c>
      <c r="C21" s="168" t="s">
        <v>430</v>
      </c>
      <c r="D21" s="399"/>
      <c r="E21" s="169">
        <v>1431</v>
      </c>
      <c r="F21" s="919">
        <v>0</v>
      </c>
      <c r="G21" s="169">
        <f t="shared" ref="G21" si="0">SUM(E21:F21)</f>
        <v>1431</v>
      </c>
      <c r="H21" s="994" t="s">
        <v>444</v>
      </c>
      <c r="I21" s="1809"/>
      <c r="J21" s="1810"/>
      <c r="K21" s="1809"/>
      <c r="L21" s="1811"/>
      <c r="M21" s="1812"/>
      <c r="N21" s="1811"/>
      <c r="O21" s="1811"/>
      <c r="P21" s="1811"/>
      <c r="Q21" s="1811"/>
      <c r="R21" s="1811"/>
      <c r="S21" s="1811"/>
      <c r="T21" s="1811"/>
      <c r="U21" s="1811"/>
      <c r="V21" s="1811"/>
      <c r="W21" s="1811"/>
      <c r="X21" s="1811"/>
      <c r="Y21" s="1811"/>
      <c r="Z21" s="1811"/>
      <c r="AA21" s="1811"/>
      <c r="AB21" s="1811"/>
      <c r="AC21" s="1803"/>
      <c r="AD21" s="1803"/>
      <c r="AE21" s="1803"/>
    </row>
    <row r="22" spans="1:31">
      <c r="A22" s="898" t="s">
        <v>107</v>
      </c>
      <c r="B22" s="1514" t="s">
        <v>682</v>
      </c>
      <c r="C22" s="168" t="s">
        <v>683</v>
      </c>
      <c r="D22" s="399"/>
      <c r="E22" s="434">
        <f>E21</f>
        <v>1431</v>
      </c>
      <c r="F22" s="434" t="s">
        <v>185</v>
      </c>
      <c r="G22" s="434">
        <f t="shared" ref="G22" si="1">G21</f>
        <v>1431</v>
      </c>
      <c r="H22" s="994"/>
      <c r="I22" s="607"/>
      <c r="J22" s="607"/>
      <c r="K22" s="607"/>
      <c r="L22" s="1813"/>
      <c r="M22" s="1814"/>
      <c r="N22" s="1807"/>
      <c r="O22" s="1807"/>
      <c r="P22" s="1807"/>
      <c r="Q22" s="1807"/>
      <c r="R22" s="1807"/>
      <c r="S22" s="1807"/>
      <c r="T22" s="1807"/>
      <c r="U22" s="1807"/>
      <c r="V22" s="1807"/>
      <c r="W22" s="1807"/>
      <c r="X22" s="1807"/>
      <c r="Y22" s="1807"/>
      <c r="Z22" s="1807"/>
      <c r="AA22" s="1807"/>
      <c r="AB22" s="1807"/>
      <c r="AC22" s="1803"/>
      <c r="AD22" s="1803"/>
      <c r="AE22" s="1803"/>
    </row>
    <row r="23" spans="1:31">
      <c r="A23" s="898" t="s">
        <v>107</v>
      </c>
      <c r="B23" s="219">
        <v>2.1120000000000001</v>
      </c>
      <c r="C23" s="196" t="s">
        <v>77</v>
      </c>
      <c r="D23" s="169"/>
      <c r="E23" s="434">
        <f>SUM(E21:E21)</f>
        <v>1431</v>
      </c>
      <c r="F23" s="920">
        <f>SUM(F21:F21)</f>
        <v>0</v>
      </c>
      <c r="G23" s="434">
        <f>SUM(G21:G21)</f>
        <v>1431</v>
      </c>
      <c r="H23" s="169"/>
      <c r="I23" s="448"/>
      <c r="J23" s="448"/>
      <c r="K23" s="448"/>
      <c r="L23" s="1807"/>
      <c r="M23" s="1808"/>
      <c r="N23" s="1807"/>
      <c r="O23" s="1807"/>
      <c r="P23" s="1807"/>
      <c r="Q23" s="1807"/>
      <c r="R23" s="1807"/>
      <c r="S23" s="1807"/>
      <c r="T23" s="1807"/>
      <c r="U23" s="1807"/>
      <c r="V23" s="1807"/>
      <c r="W23" s="1807"/>
      <c r="X23" s="1807"/>
      <c r="Y23" s="1807"/>
      <c r="Z23" s="1807"/>
      <c r="AA23" s="1807"/>
      <c r="AB23" s="1807"/>
      <c r="AC23" s="1803"/>
      <c r="AD23" s="1803"/>
      <c r="AE23" s="1803"/>
    </row>
    <row r="24" spans="1:31">
      <c r="A24" s="898" t="s">
        <v>107</v>
      </c>
      <c r="B24" s="209">
        <v>2</v>
      </c>
      <c r="C24" s="168" t="s">
        <v>60</v>
      </c>
      <c r="D24" s="216"/>
      <c r="E24" s="169">
        <f>E23</f>
        <v>1431</v>
      </c>
      <c r="F24" s="919">
        <f t="shared" ref="F24:G24" si="2">F23</f>
        <v>0</v>
      </c>
      <c r="G24" s="169">
        <f t="shared" si="2"/>
        <v>1431</v>
      </c>
      <c r="H24" s="216"/>
      <c r="I24" s="448"/>
      <c r="J24" s="448"/>
      <c r="K24" s="448"/>
      <c r="L24" s="1807"/>
      <c r="M24" s="1808"/>
      <c r="N24" s="1807"/>
      <c r="O24" s="1807"/>
      <c r="P24" s="1807"/>
      <c r="Q24" s="1807"/>
      <c r="R24" s="1807"/>
      <c r="S24" s="1807"/>
      <c r="T24" s="1807"/>
      <c r="U24" s="1807"/>
      <c r="V24" s="1807"/>
      <c r="W24" s="1807"/>
      <c r="X24" s="1807"/>
      <c r="Y24" s="1807"/>
      <c r="Z24" s="1807"/>
      <c r="AA24" s="1807"/>
      <c r="AB24" s="1807"/>
      <c r="AC24" s="1803"/>
      <c r="AD24" s="1803"/>
      <c r="AE24" s="1803"/>
    </row>
    <row r="25" spans="1:31">
      <c r="A25" s="899" t="s">
        <v>107</v>
      </c>
      <c r="B25" s="900">
        <v>3454</v>
      </c>
      <c r="C25" s="901" t="s">
        <v>59</v>
      </c>
      <c r="D25" s="1007"/>
      <c r="E25" s="434">
        <f t="shared" ref="E25" si="3">E24</f>
        <v>1431</v>
      </c>
      <c r="F25" s="920">
        <f t="shared" ref="F25:G25" si="4">F24</f>
        <v>0</v>
      </c>
      <c r="G25" s="434">
        <f t="shared" si="4"/>
        <v>1431</v>
      </c>
      <c r="H25" s="216"/>
      <c r="I25" s="448"/>
      <c r="J25" s="448"/>
      <c r="K25" s="448"/>
      <c r="L25" s="1807"/>
      <c r="M25" s="1808"/>
      <c r="N25" s="1807"/>
      <c r="O25" s="1807"/>
      <c r="P25" s="1807"/>
      <c r="Q25" s="1807"/>
      <c r="R25" s="1807"/>
      <c r="S25" s="1807"/>
      <c r="T25" s="1807"/>
      <c r="U25" s="1807"/>
      <c r="V25" s="1807"/>
      <c r="W25" s="1807"/>
      <c r="X25" s="1807"/>
      <c r="Y25" s="1807"/>
      <c r="Z25" s="1807"/>
      <c r="AA25" s="1807"/>
      <c r="AB25" s="1807"/>
      <c r="AC25" s="1803"/>
      <c r="AD25" s="1803"/>
      <c r="AE25" s="1803"/>
    </row>
    <row r="26" spans="1:31">
      <c r="A26" s="902" t="s">
        <v>107</v>
      </c>
      <c r="B26" s="903"/>
      <c r="C26" s="220" t="s">
        <v>111</v>
      </c>
      <c r="D26" s="298"/>
      <c r="E26" s="434">
        <f>E25</f>
        <v>1431</v>
      </c>
      <c r="F26" s="920">
        <f t="shared" ref="F26:G26" si="5">F25</f>
        <v>0</v>
      </c>
      <c r="G26" s="434">
        <f t="shared" si="5"/>
        <v>1431</v>
      </c>
      <c r="H26" s="216"/>
      <c r="I26" s="448"/>
      <c r="J26" s="448"/>
      <c r="K26" s="448"/>
      <c r="L26" s="1807"/>
      <c r="M26" s="1808"/>
      <c r="N26" s="1807"/>
      <c r="O26" s="1807"/>
      <c r="P26" s="1807"/>
      <c r="Q26" s="1807"/>
      <c r="R26" s="1807"/>
      <c r="S26" s="1807"/>
      <c r="T26" s="1807"/>
      <c r="U26" s="1807"/>
      <c r="V26" s="1807"/>
      <c r="W26" s="1807"/>
      <c r="X26" s="1807"/>
      <c r="Y26" s="1807"/>
      <c r="Z26" s="1807"/>
      <c r="AA26" s="1807"/>
      <c r="AB26" s="1807"/>
      <c r="AC26" s="1803"/>
      <c r="AD26" s="1803"/>
      <c r="AE26" s="1803"/>
    </row>
    <row r="27" spans="1:31">
      <c r="A27" s="902" t="s">
        <v>107</v>
      </c>
      <c r="B27" s="903"/>
      <c r="C27" s="220" t="s">
        <v>108</v>
      </c>
      <c r="D27" s="434"/>
      <c r="E27" s="434">
        <f>E26</f>
        <v>1431</v>
      </c>
      <c r="F27" s="920">
        <f t="shared" ref="F27:G27" si="6">F26</f>
        <v>0</v>
      </c>
      <c r="G27" s="434">
        <f t="shared" si="6"/>
        <v>1431</v>
      </c>
      <c r="H27" s="169"/>
      <c r="I27" s="448"/>
      <c r="J27" s="448"/>
      <c r="K27" s="448"/>
      <c r="L27" s="1807"/>
      <c r="M27" s="1808"/>
      <c r="N27" s="1807"/>
      <c r="O27" s="1807"/>
      <c r="P27" s="1807"/>
      <c r="Q27" s="1807"/>
      <c r="R27" s="1807"/>
      <c r="S27" s="1807"/>
      <c r="T27" s="1807"/>
      <c r="U27" s="1807"/>
      <c r="V27" s="1807"/>
      <c r="W27" s="1807"/>
      <c r="X27" s="1807"/>
      <c r="Y27" s="1807"/>
      <c r="Z27" s="1807"/>
      <c r="AA27" s="1807"/>
      <c r="AB27" s="1807"/>
      <c r="AC27" s="1803"/>
      <c r="AD27" s="1803"/>
      <c r="AE27" s="1803"/>
    </row>
    <row r="28" spans="1:31" ht="12.75" customHeight="1">
      <c r="A28" s="1655" t="s">
        <v>449</v>
      </c>
      <c r="B28" s="1655"/>
      <c r="C28" s="1655"/>
      <c r="E28" s="119"/>
      <c r="I28" s="1802"/>
      <c r="J28" s="1802"/>
      <c r="K28" s="1803"/>
      <c r="L28" s="1804"/>
      <c r="M28" s="1804"/>
      <c r="N28" s="1803"/>
      <c r="O28" s="1803"/>
      <c r="P28" s="1803"/>
      <c r="Q28" s="1803"/>
      <c r="R28" s="1803"/>
      <c r="S28" s="1803"/>
      <c r="T28" s="1803"/>
      <c r="U28" s="1803"/>
      <c r="V28" s="1803"/>
      <c r="W28" s="1803"/>
      <c r="X28" s="1803"/>
      <c r="Y28" s="1803"/>
      <c r="Z28" s="1803"/>
      <c r="AA28" s="1803"/>
      <c r="AB28" s="1803"/>
      <c r="AC28" s="1803"/>
      <c r="AD28" s="1803"/>
      <c r="AE28" s="1803"/>
    </row>
    <row r="29" spans="1:31">
      <c r="A29" s="995" t="s">
        <v>444</v>
      </c>
      <c r="B29" s="1653" t="s">
        <v>646</v>
      </c>
      <c r="C29" s="1653"/>
      <c r="D29" s="1653"/>
      <c r="E29" s="119"/>
      <c r="I29" s="1802"/>
      <c r="J29" s="1802"/>
      <c r="K29" s="1803"/>
      <c r="L29" s="1804"/>
      <c r="M29" s="1804"/>
      <c r="N29" s="1803"/>
      <c r="O29" s="1803"/>
      <c r="P29" s="1803"/>
      <c r="Q29" s="1803"/>
      <c r="R29" s="1803"/>
      <c r="S29" s="1803"/>
      <c r="T29" s="1803"/>
      <c r="U29" s="1803"/>
      <c r="V29" s="1803"/>
      <c r="W29" s="1803"/>
      <c r="X29" s="1803"/>
      <c r="Y29" s="1803"/>
      <c r="Z29" s="1803"/>
      <c r="AA29" s="1803"/>
      <c r="AB29" s="1803"/>
      <c r="AC29" s="1803"/>
      <c r="AD29" s="1803"/>
      <c r="AE29" s="1803"/>
    </row>
    <row r="30" spans="1:31">
      <c r="I30" s="1803"/>
      <c r="J30" s="1802"/>
      <c r="K30" s="1802"/>
      <c r="L30" s="1803"/>
      <c r="M30" s="1804"/>
      <c r="N30" s="1804"/>
      <c r="O30" s="1803"/>
      <c r="P30" s="1803"/>
      <c r="Q30" s="1803"/>
      <c r="R30" s="1803"/>
      <c r="S30" s="1803"/>
      <c r="T30" s="1803"/>
      <c r="U30" s="1803"/>
      <c r="V30" s="1803"/>
      <c r="W30" s="1803"/>
      <c r="X30" s="1803"/>
      <c r="Y30" s="1803"/>
      <c r="Z30" s="1803"/>
      <c r="AA30" s="1803"/>
      <c r="AB30" s="1803"/>
      <c r="AC30" s="1803"/>
      <c r="AD30" s="1803"/>
      <c r="AE30" s="1803"/>
    </row>
    <row r="31" spans="1:31">
      <c r="C31" s="1803"/>
      <c r="D31" s="1804"/>
      <c r="E31" s="1804"/>
      <c r="F31" s="1803"/>
      <c r="G31" s="1803"/>
      <c r="H31" s="1803"/>
      <c r="I31" s="1803"/>
      <c r="J31" s="1802"/>
      <c r="K31" s="1802"/>
      <c r="L31" s="1803"/>
      <c r="M31" s="1804"/>
      <c r="N31" s="1804"/>
      <c r="O31" s="1803"/>
      <c r="P31" s="1803"/>
      <c r="Q31" s="1803"/>
      <c r="R31" s="1803"/>
      <c r="S31" s="1803"/>
      <c r="T31" s="1803"/>
      <c r="U31" s="1803"/>
      <c r="V31" s="1803"/>
      <c r="W31" s="1803"/>
      <c r="X31" s="1803"/>
      <c r="Y31" s="1803"/>
      <c r="Z31" s="1803"/>
      <c r="AA31" s="1803"/>
      <c r="AB31" s="1803"/>
      <c r="AC31" s="1803"/>
      <c r="AD31" s="1803"/>
      <c r="AE31" s="1803"/>
    </row>
    <row r="32" spans="1:31">
      <c r="C32" s="1803"/>
      <c r="D32" s="1804"/>
      <c r="E32" s="1804"/>
      <c r="F32" s="1803"/>
      <c r="G32" s="1803"/>
      <c r="H32" s="1803"/>
      <c r="I32" s="1803"/>
      <c r="J32" s="1802"/>
      <c r="K32" s="1802"/>
      <c r="L32" s="1803"/>
      <c r="M32" s="1804"/>
      <c r="N32" s="1804"/>
      <c r="O32" s="1803"/>
      <c r="P32" s="1803"/>
      <c r="Q32" s="1803"/>
      <c r="R32" s="1803"/>
      <c r="S32" s="1803"/>
      <c r="T32" s="1803"/>
      <c r="U32" s="1803"/>
      <c r="V32" s="1803"/>
      <c r="W32" s="1803"/>
      <c r="X32" s="1803"/>
      <c r="Y32" s="1803"/>
      <c r="Z32" s="1803"/>
      <c r="AA32" s="1803"/>
      <c r="AB32" s="1803"/>
      <c r="AC32" s="1803"/>
      <c r="AD32" s="1803"/>
      <c r="AE32" s="1803"/>
    </row>
    <row r="33" spans="3:31">
      <c r="C33" s="1803"/>
      <c r="D33" s="1731"/>
      <c r="E33" s="918"/>
      <c r="F33" s="1731"/>
      <c r="G33" s="918"/>
      <c r="H33" s="1803"/>
      <c r="I33" s="1803"/>
      <c r="J33" s="1802"/>
      <c r="K33" s="1802"/>
      <c r="L33" s="1803"/>
      <c r="M33" s="1804"/>
      <c r="N33" s="1804"/>
      <c r="O33" s="1803"/>
      <c r="P33" s="1803"/>
      <c r="Q33" s="1803"/>
      <c r="R33" s="1803"/>
      <c r="S33" s="1803"/>
      <c r="T33" s="1803"/>
      <c r="U33" s="1803"/>
      <c r="V33" s="1803"/>
      <c r="W33" s="1803"/>
      <c r="X33" s="1803"/>
      <c r="Y33" s="1803"/>
      <c r="Z33" s="1803"/>
      <c r="AA33" s="1803"/>
      <c r="AB33" s="1803"/>
      <c r="AC33" s="1803"/>
      <c r="AD33" s="1803"/>
      <c r="AE33" s="1803"/>
    </row>
    <row r="34" spans="3:31">
      <c r="C34" s="1803"/>
      <c r="D34" s="1804"/>
      <c r="E34" s="1804"/>
      <c r="F34" s="1803"/>
      <c r="G34" s="1803"/>
      <c r="H34" s="1803"/>
      <c r="I34" s="1803"/>
      <c r="J34" s="1802"/>
      <c r="K34" s="1802"/>
      <c r="L34" s="1803"/>
      <c r="M34" s="1804"/>
      <c r="N34" s="1804"/>
      <c r="O34" s="1803"/>
      <c r="P34" s="1803"/>
      <c r="Q34" s="1803"/>
      <c r="R34" s="1803"/>
      <c r="S34" s="1803"/>
      <c r="T34" s="1803"/>
      <c r="U34" s="1803"/>
      <c r="V34" s="1803"/>
      <c r="W34" s="1803"/>
      <c r="X34" s="1803"/>
      <c r="Y34" s="1803"/>
      <c r="Z34" s="1803"/>
      <c r="AA34" s="1803"/>
      <c r="AB34" s="1803"/>
      <c r="AC34" s="1803"/>
      <c r="AD34" s="1803"/>
      <c r="AE34" s="1803"/>
    </row>
    <row r="35" spans="3:31">
      <c r="C35" s="1803"/>
      <c r="D35" s="1804"/>
      <c r="E35" s="1804"/>
      <c r="F35" s="1803"/>
      <c r="G35" s="1803"/>
      <c r="H35" s="1803"/>
      <c r="I35" s="1803"/>
      <c r="J35" s="1802"/>
      <c r="K35" s="1802"/>
      <c r="L35" s="1803"/>
      <c r="M35" s="1804"/>
      <c r="N35" s="1804"/>
      <c r="O35" s="1803"/>
      <c r="P35" s="1803"/>
      <c r="Q35" s="1803"/>
      <c r="R35" s="1803"/>
      <c r="S35" s="1803"/>
      <c r="T35" s="1803"/>
      <c r="U35" s="1803"/>
      <c r="V35" s="1803"/>
      <c r="W35" s="1803"/>
      <c r="X35" s="1803"/>
      <c r="Y35" s="1803"/>
      <c r="Z35" s="1803"/>
      <c r="AA35" s="1803"/>
      <c r="AB35" s="1803"/>
      <c r="AC35" s="1803"/>
      <c r="AD35" s="1803"/>
      <c r="AE35" s="1803"/>
    </row>
    <row r="36" spans="3:31">
      <c r="I36" s="1803"/>
      <c r="J36" s="1802"/>
      <c r="K36" s="1802"/>
      <c r="L36" s="1803"/>
      <c r="M36" s="1804"/>
      <c r="N36" s="1804"/>
      <c r="O36" s="1803"/>
      <c r="P36" s="1803"/>
      <c r="Q36" s="1803"/>
      <c r="R36" s="1803"/>
      <c r="S36" s="1803"/>
      <c r="T36" s="1803"/>
      <c r="U36" s="1803"/>
      <c r="V36" s="1803"/>
      <c r="W36" s="1803"/>
      <c r="X36" s="1803"/>
      <c r="Y36" s="1803"/>
      <c r="Z36" s="1803"/>
      <c r="AA36" s="1803"/>
      <c r="AB36" s="1803"/>
      <c r="AC36" s="1803"/>
      <c r="AD36" s="1803"/>
      <c r="AE36" s="1803"/>
    </row>
    <row r="37" spans="3:31">
      <c r="I37" s="1803"/>
      <c r="J37" s="1802"/>
      <c r="K37" s="1802"/>
      <c r="L37" s="1803"/>
      <c r="M37" s="1804"/>
      <c r="N37" s="1804"/>
      <c r="O37" s="1803"/>
      <c r="P37" s="1803"/>
      <c r="Q37" s="1803"/>
      <c r="R37" s="1803"/>
      <c r="S37" s="1803"/>
      <c r="T37" s="1803"/>
      <c r="U37" s="1803"/>
      <c r="V37" s="1803"/>
      <c r="W37" s="1803"/>
      <c r="X37" s="1803"/>
      <c r="Y37" s="1803"/>
      <c r="Z37" s="1803"/>
      <c r="AA37" s="1803"/>
      <c r="AB37" s="1803"/>
      <c r="AC37" s="1803"/>
      <c r="AD37" s="1803"/>
      <c r="AE37" s="1803"/>
    </row>
    <row r="38" spans="3:31">
      <c r="I38" s="1803"/>
      <c r="J38" s="1802"/>
      <c r="K38" s="1802"/>
      <c r="L38" s="1803"/>
      <c r="M38" s="1804"/>
      <c r="N38" s="1804"/>
      <c r="O38" s="1803"/>
      <c r="P38" s="1803"/>
      <c r="Q38" s="1803"/>
      <c r="R38" s="1803"/>
      <c r="S38" s="1803"/>
      <c r="T38" s="1803"/>
      <c r="U38" s="1803"/>
      <c r="V38" s="1803"/>
      <c r="W38" s="1803"/>
      <c r="X38" s="1803"/>
      <c r="Y38" s="1803"/>
      <c r="Z38" s="1803"/>
      <c r="AA38" s="1803"/>
      <c r="AB38" s="1803"/>
      <c r="AC38" s="1803"/>
      <c r="AD38" s="1803"/>
      <c r="AE38" s="1803"/>
    </row>
    <row r="39" spans="3:31">
      <c r="I39" s="1803"/>
      <c r="J39" s="1802"/>
      <c r="K39" s="1802"/>
      <c r="L39" s="1803"/>
      <c r="M39" s="1804"/>
      <c r="N39" s="1804"/>
      <c r="O39" s="1803"/>
      <c r="P39" s="1803"/>
      <c r="Q39" s="1803"/>
      <c r="R39" s="1803"/>
      <c r="S39" s="1803"/>
      <c r="T39" s="1803"/>
      <c r="U39" s="1803"/>
      <c r="V39" s="1803"/>
      <c r="W39" s="1803"/>
      <c r="X39" s="1803"/>
      <c r="Y39" s="1803"/>
      <c r="Z39" s="1803"/>
      <c r="AA39" s="1803"/>
      <c r="AB39" s="1803"/>
      <c r="AC39" s="1803"/>
      <c r="AD39" s="1803"/>
      <c r="AE39" s="1803"/>
    </row>
    <row r="40" spans="3:31">
      <c r="I40" s="1803"/>
      <c r="J40" s="1802"/>
      <c r="K40" s="1802"/>
      <c r="L40" s="1803"/>
      <c r="M40" s="1804"/>
      <c r="N40" s="1804"/>
      <c r="O40" s="1803"/>
      <c r="P40" s="1803"/>
      <c r="Q40" s="1803"/>
      <c r="R40" s="1803"/>
      <c r="S40" s="1803"/>
      <c r="T40" s="1803"/>
      <c r="U40" s="1803"/>
      <c r="V40" s="1803"/>
      <c r="W40" s="1803"/>
      <c r="X40" s="1803"/>
      <c r="Y40" s="1803"/>
      <c r="Z40" s="1803"/>
      <c r="AA40" s="1803"/>
      <c r="AB40" s="1803"/>
      <c r="AC40" s="1803"/>
      <c r="AD40" s="1803"/>
      <c r="AE40" s="1803"/>
    </row>
    <row r="41" spans="3:31">
      <c r="I41" s="1803"/>
      <c r="J41" s="1802"/>
      <c r="K41" s="1802"/>
      <c r="L41" s="1803"/>
      <c r="M41" s="1804"/>
      <c r="N41" s="1804"/>
      <c r="O41" s="1803"/>
      <c r="P41" s="1803"/>
      <c r="Q41" s="1803"/>
      <c r="R41" s="1803"/>
      <c r="S41" s="1803"/>
      <c r="T41" s="1803"/>
      <c r="U41" s="1803"/>
      <c r="V41" s="1803"/>
      <c r="W41" s="1803"/>
      <c r="X41" s="1803"/>
      <c r="Y41" s="1803"/>
      <c r="Z41" s="1803"/>
      <c r="AA41" s="1803"/>
      <c r="AB41" s="1803"/>
      <c r="AC41" s="1803"/>
      <c r="AD41" s="1803"/>
      <c r="AE41" s="1803"/>
    </row>
    <row r="42" spans="3:31">
      <c r="I42" s="1803"/>
      <c r="J42" s="1802"/>
      <c r="K42" s="1802"/>
      <c r="L42" s="1803"/>
      <c r="M42" s="1804"/>
      <c r="N42" s="1804"/>
      <c r="O42" s="1803"/>
      <c r="P42" s="1803"/>
      <c r="Q42" s="1803"/>
      <c r="R42" s="1803"/>
      <c r="S42" s="1803"/>
      <c r="T42" s="1803"/>
      <c r="U42" s="1803"/>
      <c r="V42" s="1803"/>
      <c r="W42" s="1803"/>
      <c r="X42" s="1803"/>
      <c r="Y42" s="1803"/>
      <c r="Z42" s="1803"/>
      <c r="AA42" s="1803"/>
      <c r="AB42" s="1803"/>
      <c r="AC42" s="1803"/>
      <c r="AD42" s="1803"/>
      <c r="AE42" s="1803"/>
    </row>
  </sheetData>
  <autoFilter ref="A14:AT14">
    <filterColumn colId="7"/>
  </autoFilter>
  <customSheetViews>
    <customSheetView guid="{44B5F5DE-C96C-4269-969A-574D4EEEEEF5}" showPageBreaks="1" printArea="1" showAutoFilter="1" view="pageBreakPreview" topLeftCell="A13">
      <selection activeCell="F28" sqref="F28"/>
      <pageMargins left="0.74803149606299202" right="0.74803149606299202" top="0.74803149606299202" bottom="4.1338582677165396" header="0.35" footer="3.67"/>
      <pageSetup paperSize="9" firstPageNumber="26" orientation="portrait" useFirstPageNumber="1" r:id="rId1"/>
      <headerFooter alignWithMargins="0">
        <oddFooter>&amp;C&amp;"Times New Roman,Regular"&amp;11&amp;P</oddFooter>
      </headerFooter>
      <autoFilter ref="B1:AT1"/>
    </customSheetView>
    <customSheetView guid="{BDCF7345-18B1-4C88-89F2-E67F940CDF85}" showPageBreaks="1" printArea="1" showAutoFilter="1" view="pageBreakPreview" topLeftCell="A11">
      <selection activeCell="I13" sqref="I13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AT1"/>
    </customSheetView>
    <customSheetView guid="{F13B090A-ECDA-4418-9F13-644A873400E7}" showPageBreaks="1" view="pageBreakPreview" showRuler="0" topLeftCell="A97">
      <selection activeCell="B125" sqref="B125:G125"/>
      <rowBreaks count="4" manualBreakCount="4">
        <brk id="29" max="11" man="1"/>
        <brk id="53" max="11" man="1"/>
        <brk id="79" max="11" man="1"/>
        <brk id="112" max="6" man="1"/>
      </rowBreaks>
      <pageMargins left="0.74803149606299202" right="0.39370078740157499" top="0.74803149606299202" bottom="0.90551181102362199" header="0.511811023622047" footer="0.59055118110236204"/>
      <printOptions horizontalCentered="1"/>
      <pageSetup paperSize="9" scale="98" firstPageNumber="7" orientation="landscape" blackAndWhite="1" useFirstPageNumber="1" r:id="rId3"/>
      <headerFooter alignWithMargins="0">
        <oddHeader xml:space="preserve">&amp;C   </oddHeader>
        <oddFooter>&amp;C&amp;"Times New Roman,Bold"   Vol-III     -    &amp;P</oddFooter>
      </headerFooter>
    </customSheetView>
    <customSheetView guid="{63DB0950-E90F-4380-862C-985B5EB19119}" scale="145" showRuler="0" topLeftCell="A16">
      <selection activeCell="A48" sqref="A48:IV48"/>
      <pageMargins left="0.74803149606299202" right="0.39370078740157499" top="0.74803149606299202" bottom="0.90551181102362199" header="0.511811023622047" footer="0.59055118110236204"/>
      <printOptions horizontalCentered="1"/>
      <pageSetup paperSize="9" scale="98" firstPageNumber="7" orientation="landscape" blackAndWhite="1" useFirstPageNumber="1" r:id="rId4"/>
      <headerFooter alignWithMargins="0">
        <oddHeader xml:space="preserve">&amp;C   </oddHeader>
        <oddFooter>&amp;C&amp;"Times New Roman,Bold"   Vol-III     -    &amp;P</oddFooter>
      </headerFooter>
    </customSheetView>
    <customSheetView guid="{7CE36697-C418-4ED3-BCF0-EA686CB40E87}" showPageBreaks="1" printArea="1" view="pageBreakPreview" showRuler="0" topLeftCell="A25">
      <selection activeCell="J38" sqref="J38"/>
      <pageMargins left="0.74803149606299202" right="0.74803149606299202" top="0.74803149606299202" bottom="4.13" header="0.35" footer="3"/>
      <printOptions horizontalCentered="1"/>
      <pageSetup paperSize="9" firstPageNumber="93" orientation="portrait" blackAndWhite="1" useFirstPageNumber="1" r:id="rId5"/>
      <headerFooter alignWithMargins="0">
        <oddHeader xml:space="preserve">&amp;C   </oddHeader>
        <oddFooter>&amp;C&amp;"Times New Roman,Bold"&amp;P</oddFooter>
      </headerFooter>
    </customSheetView>
    <customSheetView guid="{0A01029B-7B3B-461F-BED3-37847DEE34DD}" showPageBreaks="1" printArea="1" showAutoFilter="1" view="pageBreakPreview" topLeftCell="A107">
      <selection activeCell="B113" sqref="B113:C113"/>
      <pageMargins left="0.74803149606299202" right="0.74803149606299202" top="0.74803149606299202" bottom="4.1338582677165396" header="0.35" footer="3.67"/>
      <pageSetup paperSize="9" firstPageNumber="22" orientation="portrait" useFirstPageNumber="1" r:id="rId6"/>
      <headerFooter alignWithMargins="0">
        <oddFooter>&amp;C&amp;"Times New Roman,Regular"&amp;11&amp;P</oddFooter>
      </headerFooter>
      <autoFilter ref="B1:AT1"/>
    </customSheetView>
    <customSheetView guid="{E4E8F753-76B4-42E1-AD26-8B3589CB8A4B}" showPageBreaks="1" printArea="1" showAutoFilter="1" view="pageBreakPreview" showRuler="0" topLeftCell="A109">
      <selection activeCell="G118" sqref="G118"/>
      <pageMargins left="0.74803149606299202" right="0.74803149606299202" top="0.74803149606299202" bottom="4.1338582677165396" header="0.35" footer="3.67"/>
      <pageSetup paperSize="9" firstPageNumber="22" orientation="portrait" useFirstPageNumber="1" r:id="rId7"/>
      <headerFooter alignWithMargins="0">
        <oddFooter>&amp;C&amp;"Times New Roman,Regular"&amp;11&amp;P</oddFooter>
      </headerFooter>
      <autoFilter ref="B1:AT1"/>
    </customSheetView>
    <customSheetView guid="{CBFC2224-D3AC-4AA3-8CE4-B555FCF23158}" showPageBreaks="1" printArea="1" showAutoFilter="1" view="pageBreakPreview" topLeftCell="A13">
      <selection activeCell="F28" sqref="F28"/>
      <pageMargins left="0.74803149606299202" right="0.74803149606299202" top="0.74803149606299202" bottom="4.1338582677165396" header="0.35" footer="3.67"/>
      <pageSetup paperSize="9" firstPageNumber="26" orientation="portrait" useFirstPageNumber="1" r:id="rId8"/>
      <headerFooter alignWithMargins="0">
        <oddFooter>&amp;C&amp;"Times New Roman,Regular"&amp;11&amp;P</oddFooter>
      </headerFooter>
      <autoFilter ref="B1:AT1"/>
    </customSheetView>
  </customSheetViews>
  <mergeCells count="14">
    <mergeCell ref="B29:D29"/>
    <mergeCell ref="B14:D14"/>
    <mergeCell ref="A1:G1"/>
    <mergeCell ref="A2:G2"/>
    <mergeCell ref="A4:G4"/>
    <mergeCell ref="B5:G5"/>
    <mergeCell ref="B13:G13"/>
    <mergeCell ref="A28:C28"/>
    <mergeCell ref="I12:R12"/>
    <mergeCell ref="S12:AB12"/>
    <mergeCell ref="I13:M13"/>
    <mergeCell ref="N13:R13"/>
    <mergeCell ref="S13:W13"/>
    <mergeCell ref="X13:AB13"/>
  </mergeCells>
  <phoneticPr fontId="25" type="noConversion"/>
  <pageMargins left="0.74803149606299213" right="0.74803149606299213" top="0.74803149606299213" bottom="4.1338582677165361" header="0.35433070866141736" footer="3.6614173228346458"/>
  <pageSetup paperSize="9" firstPageNumber="29" orientation="portrait" useFirstPageNumber="1" r:id="rId9"/>
  <headerFooter alignWithMargins="0">
    <oddFooter>&amp;C&amp;"Times New Roman,Regular"&amp;11&amp;P</oddFooter>
  </headerFooter>
  <colBreaks count="1" manualBreakCount="1">
    <brk id="8" max="26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syncVertical="1" syncRef="A22" transitionEvaluation="1" transitionEntry="1"/>
  <dimension ref="A1:AG38"/>
  <sheetViews>
    <sheetView view="pageBreakPreview" topLeftCell="A22" zoomScaleNormal="145" zoomScaleSheetLayoutView="100" workbookViewId="0">
      <selection activeCell="C28" sqref="C28:H30"/>
    </sheetView>
  </sheetViews>
  <sheetFormatPr defaultColWidth="11" defaultRowHeight="12.75"/>
  <cols>
    <col min="1" max="1" width="5.28515625" style="122" customWidth="1"/>
    <col min="2" max="2" width="8.85546875" style="123" customWidth="1"/>
    <col min="3" max="3" width="33.28515625" style="119" customWidth="1"/>
    <col min="4" max="4" width="7.42578125" style="124" customWidth="1"/>
    <col min="5" max="5" width="9.42578125" style="124" customWidth="1"/>
    <col min="6" max="6" width="10.5703125" style="119" customWidth="1"/>
    <col min="7" max="7" width="9" style="119" customWidth="1"/>
    <col min="8" max="8" width="2.5703125" style="124" customWidth="1"/>
    <col min="9" max="9" width="3.140625" style="119" customWidth="1"/>
    <col min="10" max="10" width="5.7109375" style="118" customWidth="1"/>
    <col min="11" max="11" width="10.7109375" style="118" customWidth="1"/>
    <col min="12" max="12" width="11" style="119"/>
    <col min="13" max="14" width="11" style="124"/>
    <col min="15" max="16384" width="11" style="119"/>
  </cols>
  <sheetData>
    <row r="1" spans="1:33" ht="14.1" customHeight="1">
      <c r="A1" s="1654" t="s">
        <v>340</v>
      </c>
      <c r="B1" s="1654"/>
      <c r="C1" s="1654"/>
      <c r="D1" s="1654"/>
      <c r="E1" s="1654"/>
      <c r="F1" s="1654"/>
      <c r="G1" s="1654"/>
      <c r="H1" s="121"/>
      <c r="I1" s="778"/>
      <c r="J1" s="242"/>
    </row>
    <row r="2" spans="1:33" ht="14.1" customHeight="1">
      <c r="A2" s="1609" t="s">
        <v>343</v>
      </c>
      <c r="B2" s="1609"/>
      <c r="C2" s="1609"/>
      <c r="D2" s="1609"/>
      <c r="E2" s="1609"/>
      <c r="F2" s="1609"/>
      <c r="G2" s="1609"/>
      <c r="H2" s="932"/>
      <c r="I2" s="663"/>
      <c r="J2" s="663"/>
      <c r="K2" s="663"/>
      <c r="L2" s="663"/>
      <c r="M2" s="663"/>
    </row>
    <row r="3" spans="1:33" ht="11.1" customHeight="1">
      <c r="A3" s="360"/>
      <c r="B3" s="361"/>
      <c r="C3" s="120"/>
      <c r="D3" s="121"/>
      <c r="E3" s="121"/>
      <c r="F3" s="778"/>
      <c r="G3" s="778"/>
      <c r="H3" s="121"/>
      <c r="I3" s="1558"/>
      <c r="J3" s="242"/>
      <c r="K3" s="1802"/>
      <c r="L3" s="1803"/>
      <c r="M3" s="1804"/>
      <c r="N3" s="1804"/>
      <c r="O3" s="1803"/>
      <c r="P3" s="1803"/>
      <c r="Q3" s="1803"/>
      <c r="R3" s="1803"/>
      <c r="S3" s="1803"/>
      <c r="T3" s="1803"/>
      <c r="U3" s="1803"/>
      <c r="V3" s="1803"/>
      <c r="W3" s="1803"/>
      <c r="X3" s="1803"/>
      <c r="Y3" s="1803"/>
      <c r="Z3" s="1803"/>
      <c r="AA3" s="1803"/>
      <c r="AB3" s="1803"/>
      <c r="AC3" s="1803"/>
      <c r="AD3" s="1803"/>
    </row>
    <row r="4" spans="1:33" ht="14.1" customHeight="1">
      <c r="A4" s="1647" t="s">
        <v>431</v>
      </c>
      <c r="B4" s="1647"/>
      <c r="C4" s="1647"/>
      <c r="D4" s="1647"/>
      <c r="E4" s="1647"/>
      <c r="F4" s="1647"/>
      <c r="G4" s="1647"/>
      <c r="H4" s="939"/>
      <c r="I4" s="890"/>
      <c r="J4" s="1805"/>
      <c r="K4" s="1802"/>
      <c r="L4" s="1803"/>
      <c r="M4" s="1804"/>
      <c r="N4" s="1804"/>
      <c r="O4" s="1803"/>
      <c r="P4" s="1803"/>
      <c r="Q4" s="1803"/>
      <c r="R4" s="1803"/>
      <c r="S4" s="1803"/>
      <c r="T4" s="1803"/>
      <c r="U4" s="1803"/>
      <c r="V4" s="1803"/>
      <c r="W4" s="1803"/>
      <c r="X4" s="1803"/>
      <c r="Y4" s="1803"/>
      <c r="Z4" s="1803"/>
      <c r="AA4" s="1803"/>
      <c r="AB4" s="1803"/>
      <c r="AC4" s="1803"/>
      <c r="AD4" s="1803"/>
    </row>
    <row r="5" spans="1:33" ht="11.1" customHeight="1">
      <c r="A5" s="49"/>
      <c r="B5" s="1648"/>
      <c r="C5" s="1648"/>
      <c r="D5" s="1648"/>
      <c r="E5" s="1648"/>
      <c r="F5" s="1648"/>
      <c r="G5" s="1648"/>
      <c r="H5" s="940"/>
      <c r="I5" s="1557"/>
      <c r="J5" s="243"/>
      <c r="K5" s="1802"/>
      <c r="L5" s="1803"/>
      <c r="M5" s="1804"/>
      <c r="N5" s="1804"/>
      <c r="O5" s="1803"/>
      <c r="P5" s="1803"/>
      <c r="Q5" s="1803"/>
      <c r="R5" s="1803"/>
      <c r="S5" s="1803"/>
      <c r="T5" s="1803"/>
      <c r="U5" s="1803"/>
      <c r="V5" s="1803"/>
      <c r="W5" s="1803"/>
      <c r="X5" s="1803"/>
      <c r="Y5" s="1803"/>
      <c r="Z5" s="1803"/>
      <c r="AA5" s="1803"/>
      <c r="AB5" s="1803"/>
      <c r="AC5" s="1803"/>
      <c r="AD5" s="1803"/>
    </row>
    <row r="6" spans="1:33" ht="14.1" customHeight="1">
      <c r="A6" s="49"/>
      <c r="B6" s="48"/>
      <c r="C6" s="48"/>
      <c r="D6" s="341"/>
      <c r="E6" s="50" t="s">
        <v>30</v>
      </c>
      <c r="F6" s="50" t="s">
        <v>31</v>
      </c>
      <c r="G6" s="50" t="s">
        <v>195</v>
      </c>
      <c r="H6" s="941"/>
      <c r="I6" s="55"/>
      <c r="J6" s="244"/>
      <c r="K6" s="1802"/>
      <c r="L6" s="1803"/>
      <c r="M6" s="1804"/>
      <c r="N6" s="1804"/>
      <c r="O6" s="1803"/>
      <c r="P6" s="1803"/>
      <c r="Q6" s="1803"/>
      <c r="R6" s="1803"/>
      <c r="S6" s="1803"/>
      <c r="T6" s="1803"/>
      <c r="U6" s="1803"/>
      <c r="V6" s="1803"/>
      <c r="W6" s="1803"/>
      <c r="X6" s="1803"/>
      <c r="Y6" s="1803"/>
      <c r="Z6" s="1803"/>
      <c r="AA6" s="1803"/>
      <c r="AB6" s="1803"/>
      <c r="AC6" s="1803"/>
      <c r="AD6" s="1803"/>
    </row>
    <row r="7" spans="1:33" ht="14.1" customHeight="1">
      <c r="A7" s="49"/>
      <c r="B7" s="51" t="s">
        <v>32</v>
      </c>
      <c r="C7" s="48" t="s">
        <v>33</v>
      </c>
      <c r="D7" s="52" t="s">
        <v>108</v>
      </c>
      <c r="E7" s="362">
        <v>2847858</v>
      </c>
      <c r="F7" s="362">
        <v>297730</v>
      </c>
      <c r="G7" s="362">
        <f>SUM(E7:F7)</f>
        <v>3145588</v>
      </c>
      <c r="H7" s="934"/>
      <c r="I7" s="362"/>
      <c r="J7" s="245"/>
      <c r="K7" s="1802"/>
      <c r="L7" s="1803"/>
      <c r="M7" s="1804"/>
      <c r="N7" s="1804"/>
      <c r="O7" s="1803"/>
      <c r="P7" s="1803"/>
      <c r="Q7" s="1803"/>
      <c r="R7" s="1803"/>
      <c r="S7" s="1803"/>
      <c r="T7" s="1803"/>
      <c r="U7" s="1803"/>
      <c r="V7" s="1803"/>
      <c r="W7" s="1803"/>
      <c r="X7" s="1803"/>
      <c r="Y7" s="1803"/>
      <c r="Z7" s="1803"/>
      <c r="AA7" s="1803"/>
      <c r="AB7" s="1803"/>
      <c r="AC7" s="1803"/>
      <c r="AD7" s="1803"/>
    </row>
    <row r="8" spans="1:33" ht="14.1" customHeight="1">
      <c r="A8" s="49"/>
      <c r="B8" s="51" t="s">
        <v>34</v>
      </c>
      <c r="C8" s="53" t="s">
        <v>35</v>
      </c>
      <c r="D8" s="54"/>
      <c r="E8" s="55"/>
      <c r="F8" s="55"/>
      <c r="G8" s="55"/>
      <c r="H8" s="941"/>
      <c r="I8" s="55"/>
      <c r="J8" s="244"/>
      <c r="K8" s="1802"/>
      <c r="L8" s="1803"/>
      <c r="M8" s="1804"/>
      <c r="N8" s="1804"/>
      <c r="O8" s="1803"/>
      <c r="P8" s="1803"/>
      <c r="Q8" s="1803"/>
      <c r="R8" s="1803"/>
      <c r="S8" s="1803"/>
      <c r="T8" s="1803"/>
      <c r="U8" s="1803"/>
      <c r="V8" s="1803"/>
      <c r="W8" s="1803"/>
      <c r="X8" s="1803"/>
      <c r="Y8" s="1803"/>
      <c r="Z8" s="1803"/>
      <c r="AA8" s="1803"/>
      <c r="AB8" s="1803"/>
      <c r="AC8" s="1803"/>
      <c r="AD8" s="1803"/>
    </row>
    <row r="9" spans="1:33">
      <c r="A9" s="49"/>
      <c r="B9" s="51"/>
      <c r="C9" s="53" t="s">
        <v>192</v>
      </c>
      <c r="D9" s="54" t="s">
        <v>108</v>
      </c>
      <c r="E9" s="363">
        <f>G24</f>
        <v>600</v>
      </c>
      <c r="F9" s="364">
        <v>0</v>
      </c>
      <c r="G9" s="363">
        <f>SUM(E9:F9)</f>
        <v>600</v>
      </c>
      <c r="H9" s="363"/>
      <c r="I9" s="55"/>
      <c r="J9" s="244"/>
      <c r="K9" s="1802"/>
      <c r="L9" s="1803"/>
      <c r="M9" s="1804"/>
      <c r="N9" s="1804"/>
      <c r="O9" s="1803"/>
      <c r="P9" s="1803"/>
      <c r="Q9" s="1803"/>
      <c r="R9" s="1803"/>
      <c r="S9" s="1803"/>
      <c r="T9" s="1803"/>
      <c r="U9" s="1803"/>
      <c r="V9" s="1803"/>
      <c r="W9" s="1803"/>
      <c r="X9" s="1803"/>
      <c r="Y9" s="1803"/>
      <c r="Z9" s="1803"/>
      <c r="AA9" s="1803"/>
      <c r="AB9" s="1803"/>
      <c r="AC9" s="1803"/>
      <c r="AD9" s="1803"/>
    </row>
    <row r="10" spans="1:33" ht="14.1" customHeight="1">
      <c r="A10" s="49"/>
      <c r="B10" s="365" t="s">
        <v>107</v>
      </c>
      <c r="C10" s="48" t="s">
        <v>54</v>
      </c>
      <c r="D10" s="366" t="s">
        <v>108</v>
      </c>
      <c r="E10" s="367">
        <f>SUM(E7:E9)</f>
        <v>2848458</v>
      </c>
      <c r="F10" s="368">
        <f>SUM(F7:F9)</f>
        <v>297730</v>
      </c>
      <c r="G10" s="367">
        <f>SUM(E10:F10)</f>
        <v>3146188</v>
      </c>
      <c r="H10" s="934"/>
      <c r="I10" s="362"/>
      <c r="J10" s="245"/>
      <c r="K10" s="1802"/>
      <c r="L10" s="1803"/>
      <c r="M10" s="1804"/>
      <c r="N10" s="1804"/>
      <c r="O10" s="1803"/>
      <c r="P10" s="1803"/>
      <c r="Q10" s="1803"/>
      <c r="R10" s="1803"/>
      <c r="S10" s="1803"/>
      <c r="T10" s="1803"/>
      <c r="U10" s="1803"/>
      <c r="V10" s="1803"/>
      <c r="W10" s="1803"/>
      <c r="X10" s="1803"/>
      <c r="Y10" s="1803"/>
      <c r="Z10" s="1803"/>
      <c r="AA10" s="1803"/>
      <c r="AB10" s="1803"/>
      <c r="AC10" s="1803"/>
      <c r="AD10" s="1803"/>
    </row>
    <row r="11" spans="1:33" ht="11.1" customHeight="1">
      <c r="A11" s="49"/>
      <c r="B11" s="51"/>
      <c r="C11" s="48"/>
      <c r="D11" s="56"/>
      <c r="E11" s="56"/>
      <c r="F11" s="52"/>
      <c r="G11" s="56"/>
      <c r="H11" s="942"/>
      <c r="I11" s="56"/>
      <c r="J11" s="245"/>
      <c r="K11" s="1802"/>
      <c r="L11" s="1803"/>
      <c r="M11" s="1804"/>
      <c r="N11" s="1804"/>
      <c r="O11" s="1803"/>
      <c r="P11" s="1803"/>
      <c r="Q11" s="1803"/>
      <c r="R11" s="1803"/>
      <c r="S11" s="1803"/>
      <c r="T11" s="1803"/>
      <c r="U11" s="1803"/>
      <c r="V11" s="1803"/>
      <c r="W11" s="1803"/>
      <c r="X11" s="1803"/>
      <c r="Y11" s="1803"/>
      <c r="Z11" s="1803"/>
      <c r="AA11" s="1803"/>
      <c r="AB11" s="1803"/>
      <c r="AC11" s="1803"/>
      <c r="AD11" s="1803"/>
    </row>
    <row r="12" spans="1:33" ht="14.1" customHeight="1">
      <c r="A12" s="49"/>
      <c r="B12" s="51" t="s">
        <v>55</v>
      </c>
      <c r="C12" s="48" t="s">
        <v>56</v>
      </c>
      <c r="D12" s="48"/>
      <c r="E12" s="48"/>
      <c r="F12" s="359"/>
      <c r="G12" s="48"/>
      <c r="H12" s="943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03"/>
      <c r="AD12" s="1803"/>
    </row>
    <row r="13" spans="1:33" ht="14.1" customHeight="1" thickBot="1">
      <c r="A13" s="369"/>
      <c r="B13" s="1592" t="s">
        <v>188</v>
      </c>
      <c r="C13" s="1592"/>
      <c r="D13" s="1592"/>
      <c r="E13" s="1592"/>
      <c r="F13" s="1592"/>
      <c r="G13" s="1592"/>
      <c r="H13" s="888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803"/>
      <c r="AD13" s="1803"/>
    </row>
    <row r="14" spans="1:33" s="117" customFormat="1" ht="14.1" customHeight="1" thickTop="1" thickBot="1">
      <c r="A14" s="369"/>
      <c r="B14" s="1644" t="s">
        <v>57</v>
      </c>
      <c r="C14" s="1644"/>
      <c r="D14" s="1644"/>
      <c r="E14" s="777" t="s">
        <v>109</v>
      </c>
      <c r="F14" s="777" t="s">
        <v>203</v>
      </c>
      <c r="G14" s="58" t="s">
        <v>195</v>
      </c>
      <c r="H14" s="941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806"/>
      <c r="AD14" s="1806"/>
    </row>
    <row r="15" spans="1:33" ht="13.5" thickTop="1">
      <c r="A15" s="131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6"/>
      <c r="N15" s="4"/>
      <c r="O15" s="4"/>
      <c r="P15" s="4"/>
      <c r="Q15" s="4"/>
      <c r="R15" s="665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5"/>
      <c r="AF15" s="5"/>
      <c r="AG15" s="5"/>
    </row>
    <row r="16" spans="1:33">
      <c r="A16" s="719"/>
      <c r="B16" s="325"/>
      <c r="C16" s="480" t="s">
        <v>111</v>
      </c>
      <c r="D16" s="322"/>
      <c r="E16" s="322"/>
      <c r="F16" s="322"/>
      <c r="G16" s="322"/>
      <c r="H16" s="322"/>
      <c r="I16" s="377"/>
      <c r="J16" s="377"/>
      <c r="K16" s="377"/>
      <c r="L16" s="377"/>
      <c r="M16" s="377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352"/>
      <c r="AF16" s="352"/>
      <c r="AG16" s="352"/>
    </row>
    <row r="17" spans="1:33">
      <c r="A17" s="719" t="s">
        <v>112</v>
      </c>
      <c r="B17" s="314">
        <v>2055</v>
      </c>
      <c r="C17" s="816" t="s">
        <v>341</v>
      </c>
      <c r="D17" s="322"/>
      <c r="E17" s="322"/>
      <c r="F17" s="322"/>
      <c r="G17" s="322"/>
      <c r="H17" s="322"/>
      <c r="I17" s="377"/>
      <c r="J17" s="377"/>
      <c r="K17" s="377"/>
      <c r="L17" s="377"/>
      <c r="M17" s="377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352"/>
      <c r="AF17" s="352"/>
      <c r="AG17" s="352"/>
    </row>
    <row r="18" spans="1:33">
      <c r="A18" s="320"/>
      <c r="B18" s="447">
        <v>1E-3</v>
      </c>
      <c r="C18" s="760" t="s">
        <v>79</v>
      </c>
      <c r="D18" s="322"/>
      <c r="E18" s="322"/>
      <c r="F18" s="322"/>
      <c r="G18" s="322"/>
      <c r="H18" s="322"/>
      <c r="I18" s="377"/>
      <c r="J18" s="377"/>
      <c r="K18" s="377"/>
      <c r="L18" s="377"/>
      <c r="M18" s="377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352"/>
      <c r="AF18" s="352"/>
      <c r="AG18" s="352"/>
    </row>
    <row r="19" spans="1:33">
      <c r="A19" s="320"/>
      <c r="B19" s="307">
        <v>60</v>
      </c>
      <c r="C19" s="779" t="s">
        <v>342</v>
      </c>
      <c r="D19" s="478"/>
      <c r="E19" s="319"/>
      <c r="F19" s="319"/>
      <c r="G19" s="319"/>
      <c r="H19" s="319"/>
      <c r="I19" s="478"/>
      <c r="J19" s="478"/>
      <c r="K19" s="478"/>
      <c r="L19" s="478"/>
      <c r="M19" s="47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352"/>
      <c r="AF19" s="352"/>
      <c r="AG19" s="352"/>
    </row>
    <row r="20" spans="1:33">
      <c r="A20" s="320"/>
      <c r="B20" s="435" t="s">
        <v>257</v>
      </c>
      <c r="C20" s="436" t="s">
        <v>137</v>
      </c>
      <c r="D20" s="478"/>
      <c r="E20" s="513">
        <v>0</v>
      </c>
      <c r="F20" s="319">
        <v>600</v>
      </c>
      <c r="G20" s="613">
        <f t="shared" ref="G20" si="0">SUM(E20:F20)</f>
        <v>600</v>
      </c>
      <c r="H20" s="978" t="s">
        <v>444</v>
      </c>
      <c r="I20" s="1500"/>
      <c r="J20" s="1500"/>
      <c r="K20" s="1500"/>
      <c r="L20" s="1500"/>
      <c r="M20" s="1500"/>
      <c r="N20" s="1500"/>
      <c r="O20" s="1500"/>
      <c r="P20" s="1500"/>
      <c r="Q20" s="1500"/>
      <c r="R20" s="1500"/>
      <c r="S20" s="1500"/>
      <c r="T20" s="1500"/>
      <c r="U20" s="1500"/>
      <c r="V20" s="1500"/>
      <c r="W20" s="1500"/>
      <c r="X20" s="1500"/>
      <c r="Y20" s="1500"/>
      <c r="Z20" s="1500"/>
      <c r="AA20" s="1500"/>
      <c r="AB20" s="1500"/>
      <c r="AC20" s="1803"/>
      <c r="AD20" s="1803"/>
    </row>
    <row r="21" spans="1:33">
      <c r="A21" s="320" t="s">
        <v>107</v>
      </c>
      <c r="B21" s="307">
        <v>60</v>
      </c>
      <c r="C21" s="779" t="s">
        <v>342</v>
      </c>
      <c r="D21" s="311"/>
      <c r="E21" s="401">
        <f>SUM(E20:E20)</f>
        <v>0</v>
      </c>
      <c r="F21" s="484">
        <f>SUM(F20:F20)</f>
        <v>600</v>
      </c>
      <c r="G21" s="484">
        <f>SUM(G20:G20)</f>
        <v>600</v>
      </c>
      <c r="H21" s="311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1803"/>
      <c r="AD21" s="1803"/>
    </row>
    <row r="22" spans="1:33">
      <c r="A22" s="320" t="s">
        <v>107</v>
      </c>
      <c r="B22" s="447">
        <v>1E-3</v>
      </c>
      <c r="C22" s="315" t="s">
        <v>79</v>
      </c>
      <c r="D22" s="311"/>
      <c r="E22" s="430">
        <f t="shared" ref="E22:G22" si="1">E21</f>
        <v>0</v>
      </c>
      <c r="F22" s="627">
        <f>F21</f>
        <v>600</v>
      </c>
      <c r="G22" s="627">
        <f t="shared" si="1"/>
        <v>600</v>
      </c>
      <c r="H22" s="311"/>
      <c r="I22" s="448"/>
      <c r="J22" s="448"/>
      <c r="K22" s="448"/>
      <c r="L22" s="448"/>
      <c r="M22" s="448"/>
      <c r="N22" s="448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1803"/>
      <c r="AD22" s="1803"/>
    </row>
    <row r="23" spans="1:33">
      <c r="A23" s="320" t="s">
        <v>107</v>
      </c>
      <c r="B23" s="314">
        <v>2055</v>
      </c>
      <c r="C23" s="818" t="s">
        <v>341</v>
      </c>
      <c r="D23" s="311"/>
      <c r="E23" s="920">
        <f>E22</f>
        <v>0</v>
      </c>
      <c r="F23" s="434">
        <f t="shared" ref="F23:G23" si="2">F22</f>
        <v>600</v>
      </c>
      <c r="G23" s="434">
        <f t="shared" si="2"/>
        <v>600</v>
      </c>
      <c r="H23" s="311"/>
      <c r="I23" s="448"/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1803"/>
      <c r="AD23" s="1803"/>
    </row>
    <row r="24" spans="1:33">
      <c r="A24" s="628" t="s">
        <v>107</v>
      </c>
      <c r="B24" s="633"/>
      <c r="C24" s="354" t="s">
        <v>111</v>
      </c>
      <c r="D24" s="819"/>
      <c r="E24" s="1008">
        <f>E23</f>
        <v>0</v>
      </c>
      <c r="F24" s="431">
        <f t="shared" ref="F24:G24" si="3">F23</f>
        <v>600</v>
      </c>
      <c r="G24" s="431">
        <f t="shared" si="3"/>
        <v>600</v>
      </c>
      <c r="H24" s="47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1803"/>
      <c r="AD24" s="1803"/>
    </row>
    <row r="25" spans="1:33">
      <c r="A25" s="628" t="s">
        <v>107</v>
      </c>
      <c r="B25" s="633"/>
      <c r="C25" s="626" t="s">
        <v>108</v>
      </c>
      <c r="D25" s="655"/>
      <c r="E25" s="1009">
        <f>E24</f>
        <v>0</v>
      </c>
      <c r="F25" s="617">
        <f t="shared" ref="F25:G25" si="4">F24</f>
        <v>600</v>
      </c>
      <c r="G25" s="617">
        <f t="shared" si="4"/>
        <v>600</v>
      </c>
      <c r="H25" s="478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1803"/>
      <c r="AD25" s="1803"/>
    </row>
    <row r="26" spans="1:33">
      <c r="A26" s="1640" t="s">
        <v>445</v>
      </c>
      <c r="B26" s="1640"/>
      <c r="C26" s="1640"/>
      <c r="D26" s="180"/>
      <c r="E26" s="399"/>
      <c r="F26" s="180"/>
      <c r="G26" s="180"/>
      <c r="H26" s="478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1803"/>
      <c r="AD26" s="1803"/>
    </row>
    <row r="27" spans="1:33" s="1343" customFormat="1" ht="14.25" customHeight="1">
      <c r="A27" s="1417" t="s">
        <v>444</v>
      </c>
      <c r="B27" s="1656" t="s">
        <v>659</v>
      </c>
      <c r="C27" s="1656"/>
      <c r="D27" s="1656"/>
      <c r="E27" s="1656"/>
      <c r="F27" s="1656"/>
      <c r="G27" s="1656"/>
      <c r="H27" s="1342"/>
      <c r="I27" s="1815"/>
      <c r="J27" s="1815"/>
      <c r="K27" s="1815"/>
      <c r="L27" s="1815"/>
      <c r="M27" s="1816"/>
      <c r="N27" s="1816"/>
      <c r="O27" s="1815"/>
      <c r="P27" s="1815"/>
      <c r="Q27" s="1815"/>
      <c r="R27" s="1815"/>
      <c r="S27" s="1815"/>
      <c r="T27" s="1815"/>
      <c r="U27" s="1815"/>
      <c r="V27" s="1815"/>
      <c r="W27" s="1815"/>
      <c r="X27" s="1815"/>
      <c r="Y27" s="1815"/>
      <c r="Z27" s="1815"/>
      <c r="AA27" s="1815"/>
      <c r="AB27" s="1815"/>
      <c r="AC27" s="1815"/>
      <c r="AD27" s="1815"/>
    </row>
    <row r="28" spans="1:33">
      <c r="C28" s="1803"/>
      <c r="D28" s="1731"/>
      <c r="E28" s="918"/>
      <c r="F28" s="1731"/>
      <c r="G28" s="918"/>
      <c r="H28" s="944"/>
      <c r="I28" s="1803"/>
      <c r="J28" s="1802"/>
      <c r="K28" s="1802"/>
      <c r="L28" s="1803"/>
      <c r="M28" s="1804"/>
      <c r="N28" s="1804"/>
      <c r="O28" s="1803"/>
      <c r="P28" s="1803"/>
      <c r="Q28" s="1803"/>
      <c r="R28" s="1803"/>
      <c r="S28" s="1803"/>
      <c r="T28" s="1803"/>
      <c r="U28" s="1803"/>
      <c r="V28" s="1803"/>
      <c r="W28" s="1803"/>
      <c r="X28" s="1803"/>
      <c r="Y28" s="1803"/>
      <c r="Z28" s="1803"/>
      <c r="AA28" s="1803"/>
      <c r="AB28" s="1803"/>
      <c r="AC28" s="1803"/>
      <c r="AD28" s="1803"/>
    </row>
    <row r="29" spans="1:33">
      <c r="C29" s="1803"/>
      <c r="D29" s="540"/>
      <c r="E29" s="540"/>
      <c r="F29" s="540"/>
      <c r="G29" s="540"/>
      <c r="H29" s="540"/>
      <c r="I29" s="1803"/>
      <c r="J29" s="1802"/>
      <c r="K29" s="1802"/>
      <c r="L29" s="1803"/>
      <c r="M29" s="1804"/>
      <c r="N29" s="1804"/>
      <c r="O29" s="1803"/>
      <c r="P29" s="1803"/>
      <c r="Q29" s="1803"/>
      <c r="R29" s="1803"/>
      <c r="S29" s="1803"/>
      <c r="T29" s="1803"/>
      <c r="U29" s="1803"/>
      <c r="V29" s="1803"/>
      <c r="W29" s="1803"/>
      <c r="X29" s="1803"/>
      <c r="Y29" s="1803"/>
      <c r="Z29" s="1803"/>
      <c r="AA29" s="1803"/>
      <c r="AB29" s="1803"/>
      <c r="AC29" s="1803"/>
      <c r="AD29" s="1803"/>
    </row>
    <row r="30" spans="1:33">
      <c r="C30" s="1803"/>
      <c r="D30" s="1804"/>
      <c r="E30" s="1804"/>
      <c r="F30" s="1803"/>
      <c r="G30" s="1803"/>
      <c r="H30" s="1804"/>
      <c r="I30" s="1803"/>
      <c r="J30" s="1802"/>
      <c r="K30" s="1802"/>
      <c r="L30" s="1803"/>
      <c r="M30" s="1804"/>
      <c r="N30" s="1804"/>
      <c r="O30" s="1803"/>
      <c r="P30" s="1803"/>
      <c r="Q30" s="1803"/>
      <c r="R30" s="1803"/>
      <c r="S30" s="1803"/>
      <c r="T30" s="1803"/>
      <c r="U30" s="1803"/>
      <c r="V30" s="1803"/>
      <c r="W30" s="1803"/>
      <c r="X30" s="1803"/>
      <c r="Y30" s="1803"/>
      <c r="Z30" s="1803"/>
      <c r="AA30" s="1803"/>
      <c r="AB30" s="1803"/>
      <c r="AC30" s="1803"/>
      <c r="AD30" s="1803"/>
    </row>
    <row r="31" spans="1:33">
      <c r="I31" s="1803"/>
      <c r="J31" s="1802"/>
      <c r="K31" s="1802"/>
      <c r="L31" s="1803"/>
      <c r="M31" s="1804"/>
      <c r="N31" s="1804"/>
      <c r="O31" s="1803"/>
      <c r="P31" s="1803"/>
      <c r="Q31" s="1803"/>
      <c r="R31" s="1803"/>
      <c r="S31" s="1803"/>
      <c r="T31" s="1803"/>
      <c r="U31" s="1803"/>
      <c r="V31" s="1803"/>
      <c r="W31" s="1803"/>
      <c r="X31" s="1803"/>
      <c r="Y31" s="1803"/>
      <c r="Z31" s="1803"/>
      <c r="AA31" s="1803"/>
      <c r="AB31" s="1803"/>
      <c r="AC31" s="1803"/>
      <c r="AD31" s="1803"/>
    </row>
    <row r="32" spans="1:33">
      <c r="I32" s="1803"/>
      <c r="J32" s="1802"/>
      <c r="K32" s="1802"/>
      <c r="L32" s="1803"/>
      <c r="M32" s="1804"/>
      <c r="N32" s="1804"/>
      <c r="O32" s="1803"/>
      <c r="P32" s="1803"/>
      <c r="Q32" s="1803"/>
      <c r="R32" s="1803"/>
      <c r="S32" s="1803"/>
      <c r="T32" s="1803"/>
      <c r="U32" s="1803"/>
      <c r="V32" s="1803"/>
      <c r="W32" s="1803"/>
      <c r="X32" s="1803"/>
      <c r="Y32" s="1803"/>
      <c r="Z32" s="1803"/>
      <c r="AA32" s="1803"/>
      <c r="AB32" s="1803"/>
      <c r="AC32" s="1803"/>
      <c r="AD32" s="1803"/>
    </row>
    <row r="33" spans="9:30">
      <c r="I33" s="1803"/>
      <c r="J33" s="1802"/>
      <c r="K33" s="1802"/>
      <c r="L33" s="1803"/>
      <c r="M33" s="1804"/>
      <c r="N33" s="1804"/>
      <c r="O33" s="1803"/>
      <c r="P33" s="1803"/>
      <c r="Q33" s="1803"/>
      <c r="R33" s="1803"/>
      <c r="S33" s="1803"/>
      <c r="T33" s="1803"/>
      <c r="U33" s="1803"/>
      <c r="V33" s="1803"/>
      <c r="W33" s="1803"/>
      <c r="X33" s="1803"/>
      <c r="Y33" s="1803"/>
      <c r="Z33" s="1803"/>
      <c r="AA33" s="1803"/>
      <c r="AB33" s="1803"/>
      <c r="AC33" s="1803"/>
      <c r="AD33" s="1803"/>
    </row>
    <row r="34" spans="9:30">
      <c r="I34" s="1803"/>
      <c r="J34" s="1802"/>
      <c r="K34" s="1802"/>
      <c r="L34" s="1803"/>
      <c r="M34" s="1804"/>
      <c r="N34" s="1804"/>
      <c r="O34" s="1803"/>
      <c r="P34" s="1803"/>
      <c r="Q34" s="1803"/>
      <c r="R34" s="1803"/>
      <c r="S34" s="1803"/>
      <c r="T34" s="1803"/>
      <c r="U34" s="1803"/>
      <c r="V34" s="1803"/>
      <c r="W34" s="1803"/>
      <c r="X34" s="1803"/>
      <c r="Y34" s="1803"/>
      <c r="Z34" s="1803"/>
      <c r="AA34" s="1803"/>
      <c r="AB34" s="1803"/>
      <c r="AC34" s="1803"/>
      <c r="AD34" s="1803"/>
    </row>
    <row r="35" spans="9:30">
      <c r="I35" s="1803"/>
      <c r="J35" s="1802"/>
      <c r="K35" s="1802"/>
      <c r="L35" s="1803"/>
      <c r="M35" s="1804"/>
      <c r="N35" s="1804"/>
      <c r="O35" s="1803"/>
      <c r="P35" s="1803"/>
      <c r="Q35" s="1803"/>
      <c r="R35" s="1803"/>
      <c r="S35" s="1803"/>
      <c r="T35" s="1803"/>
      <c r="U35" s="1803"/>
      <c r="V35" s="1803"/>
      <c r="W35" s="1803"/>
      <c r="X35" s="1803"/>
      <c r="Y35" s="1803"/>
      <c r="Z35" s="1803"/>
      <c r="AA35" s="1803"/>
      <c r="AB35" s="1803"/>
      <c r="AC35" s="1803"/>
      <c r="AD35" s="1803"/>
    </row>
    <row r="36" spans="9:30">
      <c r="I36" s="1803"/>
      <c r="J36" s="1802"/>
      <c r="K36" s="1802"/>
      <c r="L36" s="1803"/>
      <c r="M36" s="1804"/>
      <c r="N36" s="1804"/>
      <c r="O36" s="1803"/>
      <c r="P36" s="1803"/>
      <c r="Q36" s="1803"/>
      <c r="R36" s="1803"/>
      <c r="S36" s="1803"/>
      <c r="T36" s="1803"/>
      <c r="U36" s="1803"/>
      <c r="V36" s="1803"/>
      <c r="W36" s="1803"/>
      <c r="X36" s="1803"/>
      <c r="Y36" s="1803"/>
      <c r="Z36" s="1803"/>
      <c r="AA36" s="1803"/>
      <c r="AB36" s="1803"/>
      <c r="AC36" s="1803"/>
      <c r="AD36" s="1803"/>
    </row>
    <row r="37" spans="9:30">
      <c r="I37" s="1803"/>
      <c r="J37" s="1802"/>
      <c r="K37" s="1802"/>
      <c r="L37" s="1803"/>
      <c r="M37" s="1804"/>
      <c r="N37" s="1804"/>
      <c r="O37" s="1803"/>
      <c r="P37" s="1803"/>
      <c r="Q37" s="1803"/>
      <c r="R37" s="1803"/>
      <c r="S37" s="1803"/>
      <c r="T37" s="1803"/>
      <c r="U37" s="1803"/>
      <c r="V37" s="1803"/>
      <c r="W37" s="1803"/>
      <c r="X37" s="1803"/>
      <c r="Y37" s="1803"/>
      <c r="Z37" s="1803"/>
      <c r="AA37" s="1803"/>
      <c r="AB37" s="1803"/>
      <c r="AC37" s="1803"/>
      <c r="AD37" s="1803"/>
    </row>
    <row r="38" spans="9:30">
      <c r="I38" s="1803"/>
      <c r="J38" s="1802"/>
      <c r="K38" s="1802"/>
      <c r="L38" s="1803"/>
      <c r="M38" s="1804"/>
      <c r="N38" s="1804"/>
      <c r="O38" s="1803"/>
      <c r="P38" s="1803"/>
      <c r="Q38" s="1803"/>
      <c r="R38" s="1803"/>
      <c r="S38" s="1803"/>
      <c r="T38" s="1803"/>
      <c r="U38" s="1803"/>
      <c r="V38" s="1803"/>
      <c r="W38" s="1803"/>
      <c r="X38" s="1803"/>
      <c r="Y38" s="1803"/>
      <c r="Z38" s="1803"/>
      <c r="AA38" s="1803"/>
      <c r="AB38" s="1803"/>
      <c r="AC38" s="1803"/>
      <c r="AD38" s="1803"/>
    </row>
  </sheetData>
  <autoFilter ref="A14:AT14">
    <filterColumn colId="7"/>
  </autoFilter>
  <mergeCells count="14">
    <mergeCell ref="A26:C26"/>
    <mergeCell ref="B27:G27"/>
    <mergeCell ref="B14:D14"/>
    <mergeCell ref="A1:G1"/>
    <mergeCell ref="A2:G2"/>
    <mergeCell ref="A4:G4"/>
    <mergeCell ref="B5:G5"/>
    <mergeCell ref="B13:G13"/>
    <mergeCell ref="I12:R12"/>
    <mergeCell ref="S12:AB12"/>
    <mergeCell ref="I13:M13"/>
    <mergeCell ref="N13:R13"/>
    <mergeCell ref="S13:W13"/>
    <mergeCell ref="X13:AB13"/>
  </mergeCells>
  <pageMargins left="0.74803149606299213" right="0.74803149606299213" top="0.74803149606299213" bottom="4.1338582677165361" header="0.35433070866141736" footer="3.6614173228346458"/>
  <pageSetup paperSize="9" firstPageNumber="30" orientation="portrait" useFirstPageNumber="1" r:id="rId1"/>
  <headerFooter alignWithMargins="0">
    <oddFooter>&amp;C&amp;"Times New Roman,Regular"&amp;11&amp;P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syncVertical="1" syncRef="A16" transitionEvaluation="1" codeName="Sheet12" enableFormatConditionsCalculation="0"/>
  <dimension ref="A1:AE41"/>
  <sheetViews>
    <sheetView view="pageBreakPreview" topLeftCell="A16" zoomScaleSheetLayoutView="100" workbookViewId="0">
      <selection activeCell="M37" sqref="M37"/>
    </sheetView>
  </sheetViews>
  <sheetFormatPr defaultColWidth="11" defaultRowHeight="12.75"/>
  <cols>
    <col min="1" max="1" width="5.28515625" style="321" customWidth="1"/>
    <col min="2" max="2" width="8.85546875" style="325" customWidth="1"/>
    <col min="3" max="3" width="33.28515625" style="383" customWidth="1"/>
    <col min="4" max="4" width="7.42578125" style="322" customWidth="1"/>
    <col min="5" max="5" width="9.42578125" style="322" customWidth="1"/>
    <col min="6" max="6" width="10.5703125" style="322" customWidth="1"/>
    <col min="7" max="7" width="8.140625" style="322" customWidth="1"/>
    <col min="8" max="8" width="4.28515625" style="322" customWidth="1"/>
    <col min="9" max="9" width="5.140625" style="322" customWidth="1"/>
    <col min="10" max="10" width="6.7109375" style="352" customWidth="1"/>
    <col min="11" max="11" width="15.140625" style="352" customWidth="1"/>
    <col min="12" max="12" width="6.85546875" style="352" customWidth="1"/>
    <col min="13" max="13" width="11.28515625" style="352" customWidth="1"/>
    <col min="14" max="14" width="13" style="305" customWidth="1"/>
    <col min="15" max="18" width="5.7109375" style="352" customWidth="1"/>
    <col min="19" max="19" width="12.7109375" style="352" customWidth="1"/>
    <col min="20" max="20" width="5.7109375" style="352" customWidth="1"/>
    <col min="21" max="21" width="15.85546875" style="352" customWidth="1"/>
    <col min="22" max="22" width="9.140625" style="352" customWidth="1"/>
    <col min="23" max="23" width="5.7109375" style="304" customWidth="1"/>
    <col min="24" max="24" width="8.7109375" style="304" customWidth="1"/>
    <col min="25" max="27" width="5.7109375" style="304" customWidth="1"/>
    <col min="28" max="28" width="8.140625" style="322" customWidth="1"/>
    <col min="29" max="29" width="8.28515625" style="304" customWidth="1"/>
    <col min="30" max="16384" width="11" style="304"/>
  </cols>
  <sheetData>
    <row r="1" spans="1:31">
      <c r="A1" s="1638" t="s">
        <v>155</v>
      </c>
      <c r="B1" s="1638"/>
      <c r="C1" s="1638"/>
      <c r="D1" s="1638"/>
      <c r="E1" s="1638"/>
      <c r="F1" s="1638"/>
      <c r="G1" s="1638"/>
      <c r="H1" s="1170"/>
      <c r="I1" s="21"/>
    </row>
    <row r="2" spans="1:31">
      <c r="A2" s="1638" t="s">
        <v>156</v>
      </c>
      <c r="B2" s="1638"/>
      <c r="C2" s="1638"/>
      <c r="D2" s="1638"/>
      <c r="E2" s="1638"/>
      <c r="F2" s="1638"/>
      <c r="G2" s="1638"/>
      <c r="H2" s="1170"/>
      <c r="I2" s="21"/>
    </row>
    <row r="3" spans="1:31">
      <c r="A3" s="21"/>
      <c r="B3" s="21"/>
      <c r="C3" s="21"/>
      <c r="D3" s="22"/>
      <c r="E3" s="22"/>
      <c r="F3" s="21"/>
      <c r="G3" s="21"/>
      <c r="H3" s="1170"/>
      <c r="I3" s="21"/>
    </row>
    <row r="4" spans="1:31">
      <c r="A4" s="1589" t="s">
        <v>432</v>
      </c>
      <c r="B4" s="1589"/>
      <c r="C4" s="1589"/>
      <c r="D4" s="1589"/>
      <c r="E4" s="1589"/>
      <c r="F4" s="1589"/>
      <c r="G4" s="1589"/>
      <c r="H4" s="1167"/>
      <c r="I4" s="331"/>
      <c r="J4" s="448"/>
      <c r="K4" s="448"/>
      <c r="L4" s="448"/>
      <c r="M4" s="448"/>
      <c r="N4" s="606"/>
      <c r="O4" s="448"/>
      <c r="P4" s="448"/>
      <c r="Q4" s="448"/>
      <c r="R4" s="448"/>
      <c r="S4" s="448"/>
      <c r="T4" s="448"/>
      <c r="U4" s="448"/>
      <c r="V4" s="448"/>
      <c r="W4" s="357"/>
      <c r="X4" s="357"/>
      <c r="Y4" s="357"/>
      <c r="Z4" s="357"/>
      <c r="AA4" s="357"/>
      <c r="AB4" s="377"/>
      <c r="AC4" s="357"/>
      <c r="AD4" s="357"/>
      <c r="AE4" s="357"/>
    </row>
    <row r="5" spans="1:31" ht="13.5">
      <c r="A5" s="125"/>
      <c r="B5" s="1590"/>
      <c r="C5" s="1590"/>
      <c r="D5" s="1590"/>
      <c r="E5" s="1590"/>
      <c r="F5" s="1590"/>
      <c r="G5" s="1590"/>
      <c r="H5" s="1168"/>
      <c r="I5" s="1545"/>
      <c r="J5" s="448"/>
      <c r="K5" s="448"/>
      <c r="L5" s="448"/>
      <c r="M5" s="448"/>
      <c r="N5" s="606"/>
      <c r="O5" s="448"/>
      <c r="P5" s="448"/>
      <c r="Q5" s="448"/>
      <c r="R5" s="448"/>
      <c r="S5" s="448"/>
      <c r="T5" s="448"/>
      <c r="U5" s="448"/>
      <c r="V5" s="448"/>
      <c r="W5" s="357"/>
      <c r="X5" s="357"/>
      <c r="Y5" s="357"/>
      <c r="Z5" s="357"/>
      <c r="AA5" s="357"/>
      <c r="AB5" s="377"/>
      <c r="AC5" s="357"/>
      <c r="AD5" s="357"/>
      <c r="AE5" s="357"/>
    </row>
    <row r="6" spans="1:31">
      <c r="A6" s="125"/>
      <c r="B6" s="104"/>
      <c r="C6" s="104"/>
      <c r="D6" s="135"/>
      <c r="E6" s="279" t="s">
        <v>30</v>
      </c>
      <c r="F6" s="279" t="s">
        <v>31</v>
      </c>
      <c r="G6" s="279" t="s">
        <v>195</v>
      </c>
      <c r="H6" s="142"/>
      <c r="I6" s="142"/>
      <c r="J6" s="448"/>
      <c r="K6" s="448"/>
      <c r="L6" s="448"/>
      <c r="M6" s="448"/>
      <c r="N6" s="606"/>
      <c r="O6" s="448"/>
      <c r="P6" s="448"/>
      <c r="Q6" s="448"/>
      <c r="R6" s="448"/>
      <c r="S6" s="448"/>
      <c r="T6" s="448"/>
      <c r="U6" s="448"/>
      <c r="V6" s="448"/>
      <c r="W6" s="357"/>
      <c r="X6" s="357"/>
      <c r="Y6" s="357"/>
      <c r="Z6" s="357"/>
      <c r="AA6" s="357"/>
      <c r="AB6" s="377"/>
      <c r="AC6" s="357"/>
      <c r="AD6" s="357"/>
      <c r="AE6" s="357"/>
    </row>
    <row r="7" spans="1:31">
      <c r="A7" s="125"/>
      <c r="B7" s="138" t="s">
        <v>32</v>
      </c>
      <c r="C7" s="104" t="s">
        <v>33</v>
      </c>
      <c r="D7" s="139" t="s">
        <v>108</v>
      </c>
      <c r="E7" s="106">
        <v>1339874</v>
      </c>
      <c r="F7" s="106">
        <v>631741</v>
      </c>
      <c r="G7" s="106">
        <f>SUM(E7:F7)</f>
        <v>1971615</v>
      </c>
      <c r="H7" s="106"/>
      <c r="I7" s="106"/>
      <c r="J7" s="448"/>
      <c r="K7" s="448"/>
      <c r="L7" s="448"/>
      <c r="M7" s="448"/>
      <c r="N7" s="606"/>
      <c r="O7" s="448"/>
      <c r="P7" s="448"/>
      <c r="Q7" s="448"/>
      <c r="R7" s="448"/>
      <c r="S7" s="448"/>
      <c r="T7" s="448"/>
      <c r="U7" s="448"/>
      <c r="V7" s="448"/>
      <c r="W7" s="357"/>
      <c r="X7" s="357"/>
      <c r="Y7" s="357"/>
      <c r="Z7" s="357"/>
      <c r="AA7" s="357"/>
      <c r="AB7" s="377"/>
      <c r="AC7" s="357"/>
      <c r="AD7" s="357"/>
      <c r="AE7" s="357"/>
    </row>
    <row r="8" spans="1:31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107"/>
      <c r="J8" s="448"/>
      <c r="K8" s="448"/>
      <c r="L8" s="612"/>
      <c r="M8" s="448"/>
      <c r="N8" s="606"/>
      <c r="O8" s="448"/>
      <c r="P8" s="448"/>
      <c r="Q8" s="448"/>
      <c r="R8" s="448"/>
      <c r="S8" s="448"/>
      <c r="T8" s="448"/>
      <c r="U8" s="448"/>
      <c r="V8" s="448"/>
      <c r="W8" s="357"/>
      <c r="X8" s="357"/>
      <c r="Y8" s="357"/>
      <c r="Z8" s="357"/>
      <c r="AA8" s="357"/>
      <c r="AB8" s="377"/>
      <c r="AC8" s="357"/>
      <c r="AD8" s="357"/>
      <c r="AE8" s="357"/>
    </row>
    <row r="9" spans="1:31">
      <c r="A9" s="125"/>
      <c r="B9" s="138"/>
      <c r="C9" s="141" t="s">
        <v>192</v>
      </c>
      <c r="D9" s="142" t="s">
        <v>108</v>
      </c>
      <c r="E9" s="154">
        <v>0</v>
      </c>
      <c r="F9" s="144">
        <f>G27</f>
        <v>56220</v>
      </c>
      <c r="G9" s="144">
        <f>SUM(E9:F9)</f>
        <v>56220</v>
      </c>
      <c r="H9" s="144"/>
      <c r="I9" s="154"/>
      <c r="J9" s="448"/>
      <c r="K9" s="448"/>
      <c r="L9" s="448"/>
      <c r="M9" s="448"/>
      <c r="N9" s="606"/>
      <c r="O9" s="448"/>
      <c r="P9" s="448"/>
      <c r="Q9" s="448"/>
      <c r="R9" s="448"/>
      <c r="S9" s="448"/>
      <c r="T9" s="448"/>
      <c r="U9" s="448"/>
      <c r="V9" s="448"/>
      <c r="W9" s="357"/>
      <c r="X9" s="357"/>
      <c r="Y9" s="357"/>
      <c r="Z9" s="357"/>
      <c r="AA9" s="357"/>
      <c r="AB9" s="377"/>
      <c r="AC9" s="357"/>
      <c r="AD9" s="357"/>
      <c r="AE9" s="357"/>
    </row>
    <row r="10" spans="1:31">
      <c r="A10" s="125"/>
      <c r="B10" s="145" t="s">
        <v>107</v>
      </c>
      <c r="C10" s="104" t="s">
        <v>54</v>
      </c>
      <c r="D10" s="146" t="s">
        <v>108</v>
      </c>
      <c r="E10" s="147">
        <f>SUM(E7:E9)</f>
        <v>1339874</v>
      </c>
      <c r="F10" s="147">
        <f>SUM(F7:F9)</f>
        <v>687961</v>
      </c>
      <c r="G10" s="147">
        <f>SUM(E10:F10)</f>
        <v>2027835</v>
      </c>
      <c r="H10" s="106"/>
      <c r="I10" s="106"/>
      <c r="J10" s="448"/>
      <c r="K10" s="448"/>
      <c r="L10" s="448"/>
      <c r="M10" s="448"/>
      <c r="N10" s="606"/>
      <c r="O10" s="448"/>
      <c r="P10" s="448"/>
      <c r="Q10" s="448"/>
      <c r="R10" s="448"/>
      <c r="S10" s="448"/>
      <c r="T10" s="448"/>
      <c r="U10" s="448"/>
      <c r="V10" s="448"/>
      <c r="W10" s="357"/>
      <c r="X10" s="357"/>
      <c r="Y10" s="357"/>
      <c r="Z10" s="357"/>
      <c r="AA10" s="357"/>
      <c r="AB10" s="377"/>
      <c r="AC10" s="357"/>
      <c r="AD10" s="357"/>
      <c r="AE10" s="357"/>
    </row>
    <row r="11" spans="1:31">
      <c r="A11" s="125"/>
      <c r="B11" s="138"/>
      <c r="C11" s="104"/>
      <c r="D11" s="105"/>
      <c r="E11" s="105"/>
      <c r="F11" s="139"/>
      <c r="G11" s="105"/>
      <c r="H11" s="105"/>
      <c r="I11" s="105"/>
      <c r="J11" s="448"/>
      <c r="K11" s="448"/>
      <c r="L11" s="448"/>
      <c r="M11" s="448"/>
      <c r="N11" s="606"/>
      <c r="O11" s="448"/>
      <c r="P11" s="448"/>
      <c r="Q11" s="448"/>
      <c r="R11" s="448"/>
      <c r="S11" s="448"/>
      <c r="T11" s="448"/>
      <c r="U11" s="448"/>
      <c r="V11" s="448"/>
      <c r="W11" s="357"/>
      <c r="X11" s="357"/>
      <c r="Y11" s="357"/>
      <c r="Z11" s="357"/>
      <c r="AA11" s="357"/>
      <c r="AB11" s="377"/>
      <c r="AC11" s="357"/>
      <c r="AD11" s="357"/>
      <c r="AE11" s="357"/>
    </row>
    <row r="12" spans="1:31">
      <c r="A12" s="125"/>
      <c r="B12" s="138" t="s">
        <v>55</v>
      </c>
      <c r="C12" s="104" t="s">
        <v>56</v>
      </c>
      <c r="D12" s="104"/>
      <c r="E12" s="104"/>
      <c r="F12" s="149"/>
      <c r="G12" s="104"/>
      <c r="H12" s="104"/>
      <c r="I12" s="105"/>
      <c r="J12" s="448"/>
      <c r="K12" s="448"/>
      <c r="L12" s="448"/>
      <c r="M12" s="448"/>
      <c r="N12" s="606"/>
      <c r="O12" s="448"/>
      <c r="P12" s="448"/>
      <c r="Q12" s="448"/>
      <c r="R12" s="448"/>
      <c r="S12" s="448"/>
      <c r="T12" s="448"/>
      <c r="U12" s="448"/>
      <c r="V12" s="448"/>
      <c r="W12" s="357"/>
      <c r="X12" s="357"/>
      <c r="Y12" s="357"/>
      <c r="Z12" s="357"/>
      <c r="AA12" s="357"/>
      <c r="AB12" s="377"/>
      <c r="AC12" s="357"/>
      <c r="AD12" s="357"/>
      <c r="AE12" s="357"/>
    </row>
    <row r="13" spans="1:31" ht="13.5" thickBot="1">
      <c r="A13" s="334"/>
      <c r="B13" s="1592" t="s">
        <v>188</v>
      </c>
      <c r="C13" s="1592"/>
      <c r="D13" s="1592"/>
      <c r="E13" s="1592"/>
      <c r="F13" s="1592"/>
      <c r="G13" s="1592"/>
      <c r="H13" s="1169"/>
      <c r="I13" s="240"/>
      <c r="J13" s="240"/>
      <c r="K13" s="448"/>
      <c r="L13" s="448"/>
      <c r="M13" s="448"/>
      <c r="N13" s="606"/>
      <c r="O13" s="448"/>
      <c r="P13" s="448"/>
      <c r="Q13" s="448"/>
      <c r="R13" s="448"/>
      <c r="S13" s="448"/>
      <c r="T13" s="448"/>
      <c r="U13" s="448"/>
      <c r="V13" s="448"/>
      <c r="W13" s="357"/>
      <c r="X13" s="357"/>
      <c r="Y13" s="357"/>
      <c r="Z13" s="357"/>
      <c r="AA13" s="357"/>
      <c r="AB13" s="377"/>
      <c r="AC13" s="357"/>
      <c r="AD13" s="357"/>
      <c r="AE13" s="357"/>
    </row>
    <row r="14" spans="1:31" s="1" customFormat="1" ht="14.25" thickTop="1" thickBot="1">
      <c r="A14" s="350"/>
      <c r="B14" s="1611" t="s">
        <v>57</v>
      </c>
      <c r="C14" s="1611"/>
      <c r="D14" s="1611"/>
      <c r="E14" s="330" t="s">
        <v>109</v>
      </c>
      <c r="F14" s="330" t="s">
        <v>203</v>
      </c>
      <c r="G14" s="351" t="s">
        <v>195</v>
      </c>
      <c r="H14" s="351"/>
      <c r="I14" s="107"/>
      <c r="J14" s="1594"/>
      <c r="K14" s="1594"/>
      <c r="L14" s="1594"/>
      <c r="M14" s="1594"/>
      <c r="N14" s="1595"/>
      <c r="O14" s="1594"/>
      <c r="P14" s="1594"/>
      <c r="Q14" s="1594"/>
      <c r="R14" s="1594"/>
      <c r="S14" s="1594"/>
      <c r="T14" s="1594"/>
      <c r="U14" s="1594"/>
      <c r="V14" s="1594"/>
      <c r="W14" s="1594"/>
      <c r="X14" s="1594"/>
      <c r="Y14" s="1596"/>
      <c r="Z14" s="1596"/>
      <c r="AA14" s="1596"/>
      <c r="AB14" s="1596"/>
      <c r="AC14" s="1596"/>
      <c r="AD14" s="657"/>
      <c r="AE14" s="657"/>
    </row>
    <row r="15" spans="1:31" s="1" customFormat="1" ht="13.5" thickTop="1">
      <c r="A15" s="389"/>
      <c r="B15" s="390"/>
      <c r="C15" s="391"/>
      <c r="D15" s="392"/>
      <c r="E15" s="392"/>
      <c r="F15" s="392"/>
      <c r="G15" s="392"/>
      <c r="H15" s="392"/>
      <c r="I15" s="6"/>
      <c r="J15" s="605"/>
      <c r="K15" s="605"/>
      <c r="L15" s="605"/>
      <c r="M15" s="605"/>
      <c r="N15" s="1542"/>
      <c r="O15" s="605"/>
      <c r="P15" s="605"/>
      <c r="Q15" s="605"/>
      <c r="R15" s="605"/>
      <c r="S15" s="605"/>
      <c r="T15" s="605"/>
      <c r="U15" s="605"/>
      <c r="V15" s="605"/>
      <c r="W15" s="605"/>
      <c r="X15" s="605"/>
      <c r="Y15" s="4"/>
      <c r="Z15" s="4"/>
      <c r="AA15" s="4"/>
      <c r="AB15" s="4"/>
      <c r="AC15" s="4"/>
      <c r="AD15" s="657"/>
      <c r="AE15" s="657"/>
    </row>
    <row r="16" spans="1:31">
      <c r="A16" s="306"/>
      <c r="B16" s="307"/>
      <c r="C16" s="315" t="s">
        <v>40</v>
      </c>
      <c r="D16" s="372"/>
      <c r="E16" s="372"/>
      <c r="F16" s="372"/>
      <c r="G16" s="372"/>
      <c r="H16" s="372"/>
      <c r="I16" s="821"/>
      <c r="J16" s="821"/>
      <c r="K16" s="821"/>
      <c r="L16" s="821"/>
      <c r="M16" s="1817"/>
      <c r="N16" s="821"/>
      <c r="O16" s="821"/>
      <c r="P16" s="821"/>
      <c r="Q16" s="821"/>
      <c r="R16" s="821"/>
      <c r="S16" s="821"/>
      <c r="T16" s="821"/>
      <c r="U16" s="821"/>
      <c r="V16" s="1818"/>
      <c r="W16" s="1818"/>
      <c r="X16" s="1818"/>
      <c r="Y16" s="1818"/>
      <c r="Z16" s="1818"/>
      <c r="AA16" s="1819"/>
      <c r="AB16" s="1818"/>
      <c r="AC16" s="357"/>
      <c r="AD16" s="357"/>
      <c r="AE16" s="357"/>
    </row>
    <row r="17" spans="1:31">
      <c r="A17" s="306" t="s">
        <v>112</v>
      </c>
      <c r="B17" s="314">
        <v>4801</v>
      </c>
      <c r="C17" s="315" t="s">
        <v>146</v>
      </c>
      <c r="D17" s="373"/>
      <c r="E17" s="373"/>
      <c r="F17" s="373"/>
      <c r="G17" s="376"/>
      <c r="H17" s="376"/>
      <c r="I17" s="821"/>
      <c r="J17" s="821"/>
      <c r="K17" s="821"/>
      <c r="L17" s="821"/>
      <c r="M17" s="1817"/>
      <c r="N17" s="821"/>
      <c r="O17" s="821"/>
      <c r="P17" s="821"/>
      <c r="Q17" s="821"/>
      <c r="R17" s="821"/>
      <c r="S17" s="821"/>
      <c r="T17" s="821"/>
      <c r="U17" s="821"/>
      <c r="V17" s="1818"/>
      <c r="W17" s="1818"/>
      <c r="X17" s="1818"/>
      <c r="Y17" s="1818"/>
      <c r="Z17" s="1818"/>
      <c r="AA17" s="1819"/>
      <c r="AB17" s="1818"/>
      <c r="AC17" s="357"/>
      <c r="AD17" s="357"/>
      <c r="AE17" s="357"/>
    </row>
    <row r="18" spans="1:31">
      <c r="A18" s="306"/>
      <c r="B18" s="374">
        <v>5</v>
      </c>
      <c r="C18" s="779" t="s">
        <v>88</v>
      </c>
      <c r="D18" s="373"/>
      <c r="E18" s="373"/>
      <c r="F18" s="373"/>
      <c r="G18" s="376"/>
      <c r="H18" s="376"/>
      <c r="I18" s="821"/>
      <c r="J18" s="821"/>
      <c r="K18" s="821"/>
      <c r="L18" s="821"/>
      <c r="M18" s="1817"/>
      <c r="N18" s="821"/>
      <c r="O18" s="821"/>
      <c r="P18" s="821"/>
      <c r="Q18" s="821"/>
      <c r="R18" s="821"/>
      <c r="S18" s="821"/>
      <c r="T18" s="821"/>
      <c r="U18" s="821"/>
      <c r="V18" s="1818"/>
      <c r="W18" s="1818"/>
      <c r="X18" s="1818"/>
      <c r="Y18" s="1818"/>
      <c r="Z18" s="1818"/>
      <c r="AA18" s="1819"/>
      <c r="AB18" s="1818"/>
      <c r="AC18" s="357"/>
      <c r="AD18" s="357"/>
      <c r="AE18" s="357"/>
    </row>
    <row r="19" spans="1:31">
      <c r="A19" s="306"/>
      <c r="B19" s="375">
        <v>5.8</v>
      </c>
      <c r="C19" s="315" t="s">
        <v>48</v>
      </c>
      <c r="D19" s="376"/>
      <c r="E19" s="376"/>
      <c r="F19" s="376"/>
      <c r="G19" s="376"/>
      <c r="H19" s="376"/>
      <c r="I19" s="821"/>
      <c r="J19" s="821"/>
      <c r="K19" s="821"/>
      <c r="L19" s="821"/>
      <c r="M19" s="1817"/>
      <c r="N19" s="821"/>
      <c r="O19" s="821"/>
      <c r="P19" s="821"/>
      <c r="Q19" s="821"/>
      <c r="R19" s="821"/>
      <c r="S19" s="821"/>
      <c r="T19" s="821"/>
      <c r="U19" s="821"/>
      <c r="V19" s="1818"/>
      <c r="W19" s="1818"/>
      <c r="X19" s="1818"/>
      <c r="Y19" s="1818"/>
      <c r="Z19" s="1818"/>
      <c r="AA19" s="1819"/>
      <c r="AB19" s="1818"/>
      <c r="AC19" s="357"/>
      <c r="AD19" s="357"/>
      <c r="AE19" s="357"/>
    </row>
    <row r="20" spans="1:31" ht="25.5">
      <c r="A20" s="306"/>
      <c r="B20" s="374">
        <v>46</v>
      </c>
      <c r="C20" s="779" t="s">
        <v>208</v>
      </c>
      <c r="D20" s="376"/>
      <c r="E20" s="376"/>
      <c r="F20" s="376"/>
      <c r="G20" s="376"/>
      <c r="H20" s="376"/>
      <c r="I20" s="821"/>
      <c r="J20" s="821"/>
      <c r="K20" s="821"/>
      <c r="L20" s="821"/>
      <c r="M20" s="1817"/>
      <c r="N20" s="821"/>
      <c r="O20" s="821"/>
      <c r="P20" s="821"/>
      <c r="Q20" s="821"/>
      <c r="R20" s="821"/>
      <c r="S20" s="821"/>
      <c r="T20" s="821"/>
      <c r="U20" s="821"/>
      <c r="V20" s="1818"/>
      <c r="W20" s="1818"/>
      <c r="X20" s="1818"/>
      <c r="Y20" s="1818"/>
      <c r="Z20" s="1818"/>
      <c r="AA20" s="1819"/>
      <c r="AB20" s="1818"/>
      <c r="AC20" s="357"/>
      <c r="AD20" s="357"/>
      <c r="AE20" s="357"/>
    </row>
    <row r="21" spans="1:31" ht="51">
      <c r="A21" s="306"/>
      <c r="B21" s="374">
        <v>84</v>
      </c>
      <c r="C21" s="779" t="s">
        <v>344</v>
      </c>
      <c r="D21" s="611"/>
      <c r="E21" s="169"/>
      <c r="F21" s="611"/>
      <c r="G21" s="399"/>
      <c r="H21" s="399"/>
      <c r="I21" s="821"/>
      <c r="J21" s="821"/>
      <c r="K21" s="822"/>
      <c r="L21" s="821"/>
      <c r="M21" s="1820"/>
      <c r="N21" s="821"/>
      <c r="O21" s="821"/>
      <c r="P21" s="821"/>
      <c r="Q21" s="821"/>
      <c r="R21" s="821"/>
      <c r="S21" s="1821"/>
      <c r="T21" s="1821"/>
      <c r="U21" s="533"/>
      <c r="V21" s="1821"/>
      <c r="W21" s="1821"/>
      <c r="X21" s="448"/>
      <c r="Y21" s="1818"/>
      <c r="Z21" s="1818"/>
      <c r="AA21" s="1819"/>
      <c r="AB21" s="1818"/>
      <c r="AC21" s="357"/>
      <c r="AD21" s="357"/>
      <c r="AE21" s="357"/>
    </row>
    <row r="22" spans="1:31" ht="17.25" customHeight="1">
      <c r="A22" s="306"/>
      <c r="B22" s="1221" t="s">
        <v>345</v>
      </c>
      <c r="C22" s="991" t="s">
        <v>23</v>
      </c>
      <c r="D22" s="1044"/>
      <c r="E22" s="1022">
        <v>56220</v>
      </c>
      <c r="F22" s="1044">
        <v>0</v>
      </c>
      <c r="G22" s="1022">
        <f>SUM(E22:F22)</f>
        <v>56220</v>
      </c>
      <c r="H22" s="1202" t="s">
        <v>444</v>
      </c>
      <c r="I22" s="1493"/>
      <c r="J22" s="1500"/>
      <c r="K22" s="1515"/>
      <c r="L22" s="1500"/>
      <c r="M22" s="1779"/>
      <c r="N22" s="821"/>
      <c r="O22" s="821"/>
      <c r="P22" s="821"/>
      <c r="Q22" s="821"/>
      <c r="R22" s="821"/>
      <c r="S22" s="821"/>
      <c r="T22" s="821"/>
      <c r="U22" s="821"/>
      <c r="V22" s="1818"/>
      <c r="W22" s="1818"/>
      <c r="X22" s="1818"/>
      <c r="Y22" s="1818"/>
      <c r="Z22" s="1818"/>
      <c r="AA22" s="1819"/>
      <c r="AB22" s="1818"/>
      <c r="AC22" s="357"/>
      <c r="AD22" s="357"/>
      <c r="AE22" s="357"/>
    </row>
    <row r="23" spans="1:31" ht="25.5">
      <c r="A23" s="306" t="s">
        <v>107</v>
      </c>
      <c r="B23" s="1221">
        <v>46</v>
      </c>
      <c r="C23" s="991" t="s">
        <v>208</v>
      </c>
      <c r="D23" s="1021"/>
      <c r="E23" s="1023">
        <f>SUM(E21:E22)</f>
        <v>56220</v>
      </c>
      <c r="F23" s="1222">
        <f>SUM(F21:F22)</f>
        <v>0</v>
      </c>
      <c r="G23" s="1023">
        <f>SUM(G21:G22)</f>
        <v>56220</v>
      </c>
      <c r="H23" s="169"/>
      <c r="I23" s="821"/>
      <c r="J23" s="821"/>
      <c r="K23" s="822"/>
      <c r="L23" s="821"/>
      <c r="M23" s="1817"/>
      <c r="N23" s="821"/>
      <c r="O23" s="821"/>
      <c r="P23" s="821"/>
      <c r="Q23" s="821"/>
      <c r="R23" s="821"/>
      <c r="S23" s="1822"/>
      <c r="T23" s="1822"/>
      <c r="U23" s="521"/>
      <c r="V23" s="1822"/>
      <c r="W23" s="1822"/>
      <c r="X23" s="448"/>
      <c r="Y23" s="1818"/>
      <c r="Z23" s="1818"/>
      <c r="AA23" s="1819"/>
      <c r="AB23" s="1818"/>
      <c r="AC23" s="357"/>
      <c r="AD23" s="357"/>
      <c r="AE23" s="357"/>
    </row>
    <row r="24" spans="1:31">
      <c r="A24" s="306" t="s">
        <v>107</v>
      </c>
      <c r="B24" s="375">
        <v>5.8</v>
      </c>
      <c r="C24" s="315" t="s">
        <v>48</v>
      </c>
      <c r="D24" s="399"/>
      <c r="E24" s="429">
        <f>E23</f>
        <v>56220</v>
      </c>
      <c r="F24" s="999">
        <f t="shared" ref="F24:G24" si="0">F23</f>
        <v>0</v>
      </c>
      <c r="G24" s="429">
        <f t="shared" si="0"/>
        <v>56220</v>
      </c>
      <c r="H24" s="169"/>
      <c r="I24" s="821"/>
      <c r="J24" s="821"/>
      <c r="K24" s="821"/>
      <c r="L24" s="821"/>
      <c r="M24" s="1817"/>
      <c r="N24" s="821"/>
      <c r="O24" s="821"/>
      <c r="P24" s="821"/>
      <c r="Q24" s="821"/>
      <c r="R24" s="821"/>
      <c r="S24" s="821"/>
      <c r="T24" s="821"/>
      <c r="U24" s="821"/>
      <c r="V24" s="1818"/>
      <c r="W24" s="1818"/>
      <c r="X24" s="1818"/>
      <c r="Y24" s="1818"/>
      <c r="Z24" s="1818"/>
      <c r="AA24" s="1819"/>
      <c r="AB24" s="1818"/>
      <c r="AC24" s="357"/>
      <c r="AD24" s="357"/>
      <c r="AE24" s="357"/>
    </row>
    <row r="25" spans="1:31">
      <c r="A25" s="306" t="s">
        <v>107</v>
      </c>
      <c r="B25" s="380">
        <v>5</v>
      </c>
      <c r="C25" s="779" t="s">
        <v>88</v>
      </c>
      <c r="D25" s="399"/>
      <c r="E25" s="434">
        <f t="shared" ref="E25" si="1">E24</f>
        <v>56220</v>
      </c>
      <c r="F25" s="920">
        <f t="shared" ref="F25:G25" si="2">F24</f>
        <v>0</v>
      </c>
      <c r="G25" s="434">
        <f t="shared" si="2"/>
        <v>56220</v>
      </c>
      <c r="H25" s="169"/>
      <c r="I25" s="821"/>
      <c r="J25" s="821"/>
      <c r="K25" s="821"/>
      <c r="L25" s="821"/>
      <c r="M25" s="1817"/>
      <c r="N25" s="821"/>
      <c r="O25" s="821"/>
      <c r="P25" s="821"/>
      <c r="Q25" s="821"/>
      <c r="R25" s="821"/>
      <c r="S25" s="821"/>
      <c r="T25" s="821"/>
      <c r="U25" s="821"/>
      <c r="V25" s="1818"/>
      <c r="W25" s="1818"/>
      <c r="X25" s="1818"/>
      <c r="Y25" s="1818"/>
      <c r="Z25" s="1818"/>
      <c r="AA25" s="1819"/>
      <c r="AB25" s="1818"/>
      <c r="AC25" s="357"/>
      <c r="AD25" s="357"/>
      <c r="AE25" s="357"/>
    </row>
    <row r="26" spans="1:31">
      <c r="A26" s="662" t="s">
        <v>107</v>
      </c>
      <c r="B26" s="314">
        <v>4801</v>
      </c>
      <c r="C26" s="315" t="s">
        <v>146</v>
      </c>
      <c r="D26" s="430"/>
      <c r="E26" s="434">
        <f>E25</f>
        <v>56220</v>
      </c>
      <c r="F26" s="920">
        <f t="shared" ref="F26:G26" si="3">F25</f>
        <v>0</v>
      </c>
      <c r="G26" s="434">
        <f t="shared" si="3"/>
        <v>56220</v>
      </c>
      <c r="H26" s="169"/>
      <c r="I26" s="821"/>
      <c r="J26" s="821"/>
      <c r="K26" s="821"/>
      <c r="L26" s="821"/>
      <c r="M26" s="1817"/>
      <c r="N26" s="821"/>
      <c r="O26" s="821"/>
      <c r="P26" s="821"/>
      <c r="Q26" s="821"/>
      <c r="R26" s="821"/>
      <c r="S26" s="821"/>
      <c r="T26" s="821"/>
      <c r="U26" s="821"/>
      <c r="V26" s="1818"/>
      <c r="W26" s="1818"/>
      <c r="X26" s="1818"/>
      <c r="Y26" s="1818"/>
      <c r="Z26" s="1818"/>
      <c r="AA26" s="1819"/>
      <c r="AB26" s="1818"/>
      <c r="AC26" s="357"/>
      <c r="AD26" s="357"/>
      <c r="AE26" s="357"/>
    </row>
    <row r="27" spans="1:31">
      <c r="A27" s="353" t="s">
        <v>107</v>
      </c>
      <c r="B27" s="381"/>
      <c r="C27" s="354" t="s">
        <v>40</v>
      </c>
      <c r="D27" s="401"/>
      <c r="E27" s="434">
        <f t="shared" ref="E27" si="4">E26</f>
        <v>56220</v>
      </c>
      <c r="F27" s="920">
        <f t="shared" ref="F27:G27" si="5">F26</f>
        <v>0</v>
      </c>
      <c r="G27" s="434">
        <f t="shared" si="5"/>
        <v>56220</v>
      </c>
      <c r="H27" s="169"/>
      <c r="I27" s="821"/>
      <c r="J27" s="821"/>
      <c r="K27" s="821"/>
      <c r="L27" s="821"/>
      <c r="M27" s="1817"/>
      <c r="N27" s="821"/>
      <c r="O27" s="821"/>
      <c r="P27" s="821"/>
      <c r="Q27" s="821"/>
      <c r="R27" s="821"/>
      <c r="S27" s="821"/>
      <c r="T27" s="821"/>
      <c r="U27" s="821"/>
      <c r="V27" s="1818"/>
      <c r="W27" s="1818"/>
      <c r="X27" s="1818"/>
      <c r="Y27" s="1818"/>
      <c r="Z27" s="1818"/>
      <c r="AA27" s="1819"/>
      <c r="AB27" s="1818"/>
      <c r="AC27" s="357"/>
      <c r="AD27" s="357"/>
      <c r="AE27" s="357"/>
    </row>
    <row r="28" spans="1:31">
      <c r="A28" s="353" t="s">
        <v>107</v>
      </c>
      <c r="B28" s="381"/>
      <c r="C28" s="354" t="s">
        <v>108</v>
      </c>
      <c r="D28" s="382"/>
      <c r="E28" s="434">
        <f>E27</f>
        <v>56220</v>
      </c>
      <c r="F28" s="920">
        <f t="shared" ref="F28:G28" si="6">F27</f>
        <v>0</v>
      </c>
      <c r="G28" s="434">
        <f t="shared" si="6"/>
        <v>56220</v>
      </c>
      <c r="H28" s="372"/>
      <c r="I28" s="821"/>
      <c r="J28" s="821"/>
      <c r="K28" s="821"/>
      <c r="L28" s="821"/>
      <c r="M28" s="1817"/>
      <c r="N28" s="821"/>
      <c r="O28" s="821"/>
      <c r="P28" s="821"/>
      <c r="Q28" s="821"/>
      <c r="R28" s="821"/>
      <c r="S28" s="821"/>
      <c r="T28" s="821"/>
      <c r="U28" s="821"/>
      <c r="V28" s="1818"/>
      <c r="W28" s="1818"/>
      <c r="X28" s="1818"/>
      <c r="Y28" s="1818"/>
      <c r="Z28" s="1818"/>
      <c r="AA28" s="1819"/>
      <c r="AB28" s="1818"/>
      <c r="AC28" s="357"/>
      <c r="AD28" s="357"/>
      <c r="AE28" s="357"/>
    </row>
    <row r="29" spans="1:31">
      <c r="A29" s="1640" t="s">
        <v>445</v>
      </c>
      <c r="B29" s="1640"/>
      <c r="C29" s="1640"/>
      <c r="D29" s="372"/>
      <c r="E29" s="169"/>
      <c r="F29" s="372"/>
      <c r="G29" s="372"/>
      <c r="H29" s="372"/>
      <c r="I29" s="821"/>
      <c r="J29" s="821"/>
      <c r="K29" s="821"/>
      <c r="L29" s="821"/>
      <c r="M29" s="1817"/>
      <c r="N29" s="821"/>
      <c r="O29" s="821"/>
      <c r="P29" s="821"/>
      <c r="Q29" s="821"/>
      <c r="R29" s="821"/>
      <c r="S29" s="821"/>
      <c r="T29" s="821"/>
      <c r="U29" s="821"/>
      <c r="V29" s="1818"/>
      <c r="W29" s="1818"/>
      <c r="X29" s="1818"/>
      <c r="Y29" s="1818"/>
      <c r="Z29" s="1818"/>
      <c r="AA29" s="1819"/>
      <c r="AB29" s="1818"/>
      <c r="AC29" s="357"/>
      <c r="AD29" s="357"/>
      <c r="AE29" s="357"/>
    </row>
    <row r="30" spans="1:31" ht="31.9" customHeight="1">
      <c r="A30" s="957" t="s">
        <v>444</v>
      </c>
      <c r="B30" s="1625" t="s">
        <v>658</v>
      </c>
      <c r="C30" s="1625"/>
      <c r="D30" s="1625"/>
      <c r="E30" s="1625"/>
      <c r="F30" s="1625"/>
      <c r="G30" s="1625"/>
      <c r="I30" s="377"/>
      <c r="J30" s="448"/>
      <c r="K30" s="448"/>
      <c r="L30" s="448"/>
      <c r="M30" s="448"/>
      <c r="N30" s="606"/>
      <c r="O30" s="448"/>
      <c r="P30" s="448"/>
      <c r="Q30" s="448"/>
      <c r="R30" s="448"/>
      <c r="S30" s="448"/>
      <c r="T30" s="448"/>
      <c r="U30" s="448"/>
      <c r="V30" s="448"/>
      <c r="W30" s="357"/>
      <c r="X30" s="357"/>
      <c r="Y30" s="357"/>
      <c r="Z30" s="357"/>
      <c r="AA30" s="357"/>
      <c r="AB30" s="377"/>
      <c r="AC30" s="357"/>
      <c r="AD30" s="357"/>
      <c r="AE30" s="357"/>
    </row>
    <row r="31" spans="1:31">
      <c r="I31" s="377"/>
      <c r="J31" s="448"/>
      <c r="K31" s="448"/>
      <c r="L31" s="448"/>
      <c r="M31" s="448"/>
      <c r="N31" s="606"/>
      <c r="O31" s="448"/>
      <c r="P31" s="448"/>
      <c r="Q31" s="448"/>
      <c r="R31" s="448"/>
      <c r="S31" s="448"/>
      <c r="T31" s="448"/>
      <c r="U31" s="448"/>
      <c r="V31" s="448"/>
      <c r="W31" s="357"/>
      <c r="X31" s="357"/>
      <c r="Y31" s="357"/>
      <c r="Z31" s="357"/>
      <c r="AA31" s="357"/>
      <c r="AB31" s="377"/>
      <c r="AC31" s="357"/>
      <c r="AD31" s="357"/>
      <c r="AE31" s="357"/>
    </row>
    <row r="32" spans="1:31">
      <c r="C32" s="1823"/>
      <c r="D32" s="1731"/>
      <c r="E32" s="918"/>
      <c r="F32" s="1731"/>
      <c r="G32" s="918"/>
      <c r="H32" s="377"/>
      <c r="I32" s="377"/>
      <c r="J32" s="448"/>
      <c r="K32" s="448"/>
      <c r="L32" s="448"/>
      <c r="M32" s="448"/>
      <c r="N32" s="606"/>
      <c r="O32" s="448"/>
      <c r="P32" s="448"/>
      <c r="Q32" s="448"/>
      <c r="R32" s="448"/>
      <c r="S32" s="448"/>
      <c r="T32" s="448"/>
      <c r="U32" s="448"/>
      <c r="V32" s="448"/>
      <c r="W32" s="357"/>
      <c r="X32" s="357"/>
      <c r="Y32" s="357"/>
      <c r="Z32" s="357"/>
      <c r="AA32" s="357"/>
      <c r="AB32" s="377"/>
      <c r="AC32" s="357"/>
      <c r="AD32" s="357"/>
      <c r="AE32" s="357"/>
    </row>
    <row r="33" spans="3:31">
      <c r="C33" s="1823"/>
      <c r="D33" s="377"/>
      <c r="E33" s="377"/>
      <c r="F33" s="377"/>
      <c r="G33" s="377"/>
      <c r="H33" s="377"/>
      <c r="I33" s="377"/>
      <c r="J33" s="448"/>
      <c r="K33" s="448"/>
      <c r="L33" s="448"/>
      <c r="M33" s="448"/>
      <c r="N33" s="606"/>
      <c r="O33" s="448"/>
      <c r="P33" s="448"/>
      <c r="Q33" s="448"/>
      <c r="R33" s="448"/>
      <c r="S33" s="448"/>
      <c r="T33" s="448"/>
      <c r="U33" s="448"/>
      <c r="V33" s="448"/>
      <c r="W33" s="357"/>
      <c r="X33" s="357"/>
      <c r="Y33" s="357"/>
      <c r="Z33" s="357"/>
      <c r="AA33" s="357"/>
      <c r="AB33" s="377"/>
      <c r="AC33" s="357"/>
      <c r="AD33" s="357"/>
      <c r="AE33" s="357"/>
    </row>
    <row r="34" spans="3:31">
      <c r="I34" s="377"/>
      <c r="J34" s="448"/>
      <c r="K34" s="448"/>
      <c r="L34" s="448"/>
      <c r="M34" s="448"/>
      <c r="N34" s="606"/>
      <c r="O34" s="448"/>
      <c r="P34" s="448"/>
      <c r="Q34" s="448"/>
      <c r="R34" s="448"/>
      <c r="S34" s="448"/>
      <c r="T34" s="448"/>
      <c r="U34" s="448"/>
      <c r="V34" s="448"/>
      <c r="W34" s="357"/>
      <c r="X34" s="357"/>
      <c r="Y34" s="357"/>
      <c r="Z34" s="357"/>
      <c r="AA34" s="357"/>
      <c r="AB34" s="377"/>
      <c r="AC34" s="357"/>
      <c r="AD34" s="357"/>
      <c r="AE34" s="357"/>
    </row>
    <row r="35" spans="3:31">
      <c r="I35" s="377"/>
      <c r="J35" s="448"/>
      <c r="K35" s="448"/>
      <c r="L35" s="448"/>
      <c r="M35" s="448"/>
      <c r="N35" s="606"/>
      <c r="O35" s="448"/>
      <c r="P35" s="448"/>
      <c r="Q35" s="448"/>
      <c r="R35" s="448"/>
      <c r="S35" s="448"/>
      <c r="T35" s="448"/>
      <c r="U35" s="448"/>
      <c r="V35" s="448"/>
      <c r="W35" s="357"/>
      <c r="X35" s="357"/>
      <c r="Y35" s="357"/>
      <c r="Z35" s="357"/>
      <c r="AA35" s="357"/>
      <c r="AB35" s="377"/>
      <c r="AC35" s="357"/>
      <c r="AD35" s="357"/>
      <c r="AE35" s="357"/>
    </row>
    <row r="36" spans="3:31">
      <c r="I36" s="377"/>
      <c r="J36" s="448"/>
      <c r="K36" s="448"/>
      <c r="L36" s="448"/>
      <c r="M36" s="448"/>
      <c r="N36" s="606"/>
      <c r="O36" s="448"/>
      <c r="P36" s="448"/>
      <c r="Q36" s="448"/>
      <c r="R36" s="448"/>
      <c r="S36" s="448"/>
      <c r="T36" s="448"/>
      <c r="U36" s="448"/>
      <c r="V36" s="448"/>
      <c r="W36" s="357"/>
      <c r="X36" s="357"/>
      <c r="Y36" s="357"/>
      <c r="Z36" s="357"/>
      <c r="AA36" s="357"/>
      <c r="AB36" s="377"/>
      <c r="AC36" s="357"/>
      <c r="AD36" s="357"/>
      <c r="AE36" s="357"/>
    </row>
    <row r="37" spans="3:31">
      <c r="C37" s="1172"/>
      <c r="I37" s="377"/>
      <c r="J37" s="448"/>
      <c r="K37" s="448"/>
      <c r="L37" s="448"/>
      <c r="M37" s="448"/>
      <c r="N37" s="606"/>
      <c r="O37" s="448"/>
      <c r="P37" s="448"/>
      <c r="Q37" s="448"/>
      <c r="R37" s="448"/>
      <c r="S37" s="448"/>
      <c r="T37" s="448"/>
      <c r="U37" s="448"/>
      <c r="V37" s="448"/>
      <c r="W37" s="357"/>
      <c r="X37" s="357"/>
      <c r="Y37" s="357"/>
      <c r="Z37" s="357"/>
      <c r="AA37" s="357"/>
      <c r="AB37" s="377"/>
      <c r="AC37" s="357"/>
      <c r="AD37" s="357"/>
      <c r="AE37" s="357"/>
    </row>
    <row r="38" spans="3:31">
      <c r="I38" s="377"/>
      <c r="J38" s="448"/>
      <c r="K38" s="448"/>
      <c r="L38" s="448"/>
      <c r="M38" s="448"/>
      <c r="N38" s="606"/>
      <c r="O38" s="448"/>
      <c r="P38" s="448"/>
      <c r="Q38" s="448"/>
      <c r="R38" s="448"/>
      <c r="S38" s="448"/>
      <c r="T38" s="448"/>
      <c r="U38" s="448"/>
      <c r="V38" s="448"/>
      <c r="W38" s="357"/>
      <c r="X38" s="357"/>
      <c r="Y38" s="357"/>
      <c r="Z38" s="357"/>
      <c r="AA38" s="357"/>
      <c r="AB38" s="377"/>
      <c r="AC38" s="357"/>
      <c r="AD38" s="357"/>
      <c r="AE38" s="357"/>
    </row>
    <row r="39" spans="3:31">
      <c r="I39" s="377"/>
      <c r="J39" s="448"/>
      <c r="K39" s="448"/>
      <c r="L39" s="448"/>
      <c r="M39" s="448"/>
      <c r="N39" s="606"/>
      <c r="O39" s="448"/>
      <c r="P39" s="448"/>
      <c r="Q39" s="448"/>
      <c r="R39" s="448"/>
      <c r="S39" s="448"/>
      <c r="T39" s="448"/>
      <c r="U39" s="448"/>
      <c r="V39" s="448"/>
      <c r="W39" s="357"/>
      <c r="X39" s="357"/>
      <c r="Y39" s="357"/>
      <c r="Z39" s="357"/>
      <c r="AA39" s="357"/>
      <c r="AB39" s="377"/>
      <c r="AC39" s="357"/>
      <c r="AD39" s="357"/>
      <c r="AE39" s="357"/>
    </row>
    <row r="40" spans="3:31">
      <c r="I40" s="377"/>
      <c r="J40" s="448"/>
      <c r="K40" s="448"/>
      <c r="L40" s="448"/>
      <c r="M40" s="448"/>
      <c r="N40" s="606"/>
      <c r="O40" s="448"/>
      <c r="P40" s="448"/>
      <c r="Q40" s="448"/>
      <c r="R40" s="448"/>
      <c r="S40" s="448"/>
      <c r="T40" s="448"/>
      <c r="U40" s="448"/>
      <c r="V40" s="448"/>
      <c r="W40" s="357"/>
      <c r="X40" s="357"/>
      <c r="Y40" s="357"/>
      <c r="Z40" s="357"/>
      <c r="AA40" s="357"/>
      <c r="AB40" s="377"/>
      <c r="AC40" s="357"/>
      <c r="AD40" s="357"/>
      <c r="AE40" s="357"/>
    </row>
    <row r="41" spans="3:31">
      <c r="I41" s="377"/>
      <c r="J41" s="448"/>
      <c r="K41" s="448"/>
      <c r="L41" s="448"/>
      <c r="M41" s="448"/>
      <c r="N41" s="606"/>
      <c r="O41" s="448"/>
      <c r="P41" s="448"/>
      <c r="Q41" s="448"/>
      <c r="R41" s="448"/>
      <c r="S41" s="448"/>
      <c r="T41" s="448"/>
      <c r="U41" s="448"/>
      <c r="V41" s="448"/>
      <c r="W41" s="357"/>
      <c r="X41" s="357"/>
      <c r="Y41" s="357"/>
      <c r="Z41" s="357"/>
      <c r="AA41" s="357"/>
      <c r="AB41" s="377"/>
      <c r="AC41" s="357"/>
      <c r="AD41" s="357"/>
      <c r="AE41" s="357"/>
    </row>
  </sheetData>
  <autoFilter ref="A15:AC15">
    <filterColumn colId="7"/>
  </autoFilter>
  <customSheetViews>
    <customSheetView guid="{44B5F5DE-C96C-4269-969A-574D4EEEEEF5}" scale="85" showPageBreaks="1" printArea="1" showAutoFilter="1" view="pageBreakPreview" topLeftCell="A60">
      <selection activeCell="K71" sqref="K71"/>
      <pageMargins left="0.74803149606299202" right="0.74803149606299202" top="0.74803149606299202" bottom="4.1338582677165396" header="0.35" footer="3.67"/>
      <pageSetup paperSize="9" firstPageNumber="27" orientation="portrait" useFirstPageNumber="1" r:id="rId1"/>
      <headerFooter alignWithMargins="0">
        <oddFooter>&amp;C&amp;"Times New Roman,Regular"&amp;11&amp;P</oddFooter>
      </headerFooter>
      <autoFilter ref="B1:AC1"/>
    </customSheetView>
    <customSheetView guid="{BDCF7345-18B1-4C88-89F2-E67F940CDF85}" showPageBreaks="1" printArea="1" showAutoFilter="1" view="pageBreakPreview" topLeftCell="A73">
      <selection activeCell="B82" sqref="B82:H82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AC1"/>
    </customSheetView>
    <customSheetView guid="{0A01029B-7B3B-461F-BED3-37847DEE34DD}" showPageBreaks="1" printArea="1" showAutoFilter="1" view="pageBreakPreview" topLeftCell="A452">
      <selection activeCell="B467" sqref="B467:C467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22" orientation="landscape" blackAndWhite="1" useFirstPageNumber="1" r:id="rId3"/>
      <headerFooter alignWithMargins="0">
        <oddHeader xml:space="preserve">&amp;C   </oddHeader>
        <oddFooter>&amp;C&amp;"Times New Roman,Bold"   Vol-III     -    &amp;P</oddFooter>
      </headerFooter>
      <autoFilter ref="B1:AC1"/>
    </customSheetView>
    <customSheetView guid="{E4E8F753-76B4-42E1-AD26-8B3589CB8A4B}" showPageBreaks="1" printArea="1" showAutoFilter="1" view="pageBreakPreview" showRuler="0" topLeftCell="A392">
      <selection activeCell="B467" sqref="B467:C467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22" orientation="landscape" blackAndWhite="1" useFirstPageNumber="1" r:id="rId4"/>
      <headerFooter alignWithMargins="0">
        <oddHeader xml:space="preserve">&amp;C   </oddHeader>
        <oddFooter>&amp;C&amp;"Times New Roman,Bold"   Vol-III     -    &amp;P</oddFooter>
      </headerFooter>
      <autoFilter ref="B1:AC1"/>
    </customSheetView>
    <customSheetView guid="{CBFC2224-D3AC-4AA3-8CE4-B555FCF23158}" scale="85" showPageBreaks="1" printArea="1" showAutoFilter="1" view="pageBreakPreview" topLeftCell="A60">
      <selection activeCell="K71" sqref="K71"/>
      <pageMargins left="0.74803149606299202" right="0.74803149606299202" top="0.74803149606299202" bottom="4.1338582677165396" header="0.35" footer="3.67"/>
      <pageSetup paperSize="9" firstPageNumber="27" orientation="portrait" useFirstPageNumber="1" r:id="rId5"/>
      <headerFooter alignWithMargins="0">
        <oddFooter>&amp;C&amp;"Times New Roman,Regular"&amp;11&amp;P</oddFooter>
      </headerFooter>
      <autoFilter ref="B1:AC1"/>
    </customSheetView>
  </customSheetViews>
  <mergeCells count="10">
    <mergeCell ref="A29:C29"/>
    <mergeCell ref="B30:G30"/>
    <mergeCell ref="B14:D14"/>
    <mergeCell ref="T14:AC14"/>
    <mergeCell ref="J14:S14"/>
    <mergeCell ref="B13:G13"/>
    <mergeCell ref="A1:G1"/>
    <mergeCell ref="A2:G2"/>
    <mergeCell ref="A4:G4"/>
    <mergeCell ref="B5:G5"/>
  </mergeCells>
  <phoneticPr fontId="37" type="noConversion"/>
  <pageMargins left="0.74803149606299213" right="0.74803149606299213" top="0.74803149606299213" bottom="4.1338582677165361" header="0.35433070866141736" footer="3.6614173228346458"/>
  <pageSetup paperSize="9" firstPageNumber="31" orientation="portrait" useFirstPageNumber="1" r:id="rId6"/>
  <headerFooter alignWithMargins="0">
    <oddFooter>&amp;C&amp;"Times New Roman,Regular"&amp;11&amp;P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syncVertical="1" syncRef="A19" transitionEvaluation="1" codeName="Sheet32"/>
  <dimension ref="A1:AG49"/>
  <sheetViews>
    <sheetView view="pageBreakPreview" topLeftCell="A19" zoomScaleNormal="145" zoomScaleSheetLayoutView="100" workbookViewId="0">
      <selection activeCell="C33" sqref="C33:H36"/>
    </sheetView>
  </sheetViews>
  <sheetFormatPr defaultColWidth="11" defaultRowHeight="12.75"/>
  <cols>
    <col min="1" max="1" width="5.28515625" style="517" customWidth="1"/>
    <col min="2" max="2" width="8.85546875" style="518" customWidth="1"/>
    <col min="3" max="3" width="33.28515625" style="495" customWidth="1"/>
    <col min="4" max="4" width="7.42578125" style="515" customWidth="1"/>
    <col min="5" max="5" width="9.42578125" style="515" customWidth="1"/>
    <col min="6" max="6" width="10.5703125" style="495" customWidth="1"/>
    <col min="7" max="7" width="9" style="495" customWidth="1"/>
    <col min="8" max="8" width="3.28515625" style="495" customWidth="1"/>
    <col min="9" max="9" width="6.7109375" style="495" customWidth="1"/>
    <col min="10" max="10" width="6.42578125" style="519" customWidth="1"/>
    <col min="11" max="11" width="9.7109375" style="495" customWidth="1"/>
    <col min="12" max="12" width="5.7109375" style="495" customWidth="1"/>
    <col min="13" max="16384" width="11" style="495"/>
  </cols>
  <sheetData>
    <row r="1" spans="1:33">
      <c r="A1" s="1657" t="s">
        <v>132</v>
      </c>
      <c r="B1" s="1657"/>
      <c r="C1" s="1657"/>
      <c r="D1" s="1657"/>
      <c r="E1" s="1657"/>
      <c r="F1" s="1657"/>
      <c r="G1" s="1657"/>
      <c r="H1" s="930"/>
      <c r="I1" s="493"/>
      <c r="J1" s="494"/>
    </row>
    <row r="2" spans="1:33">
      <c r="A2" s="1657" t="s">
        <v>133</v>
      </c>
      <c r="B2" s="1657"/>
      <c r="C2" s="1657"/>
      <c r="D2" s="1657"/>
      <c r="E2" s="1657"/>
      <c r="F2" s="1657"/>
      <c r="G2" s="1657"/>
      <c r="H2" s="930"/>
      <c r="I2" s="493"/>
      <c r="J2" s="494"/>
    </row>
    <row r="3" spans="1:33" ht="11.1" customHeight="1">
      <c r="A3" s="496"/>
      <c r="B3" s="497"/>
      <c r="C3" s="498"/>
      <c r="D3" s="493"/>
      <c r="E3" s="493"/>
      <c r="F3" s="498"/>
      <c r="G3" s="498"/>
      <c r="H3" s="498"/>
      <c r="I3" s="498"/>
      <c r="J3" s="499"/>
      <c r="K3" s="1824"/>
      <c r="L3" s="1824"/>
      <c r="M3" s="1824"/>
      <c r="N3" s="1824"/>
      <c r="O3" s="1824"/>
      <c r="P3" s="1824"/>
      <c r="Q3" s="1824"/>
      <c r="R3" s="1824"/>
      <c r="S3" s="1824"/>
      <c r="T3" s="1824"/>
      <c r="U3" s="1824"/>
      <c r="V3" s="1824"/>
      <c r="W3" s="1824"/>
      <c r="X3" s="1824"/>
      <c r="Y3" s="1824"/>
      <c r="Z3" s="1824"/>
      <c r="AA3" s="1824"/>
      <c r="AB3" s="1824"/>
      <c r="AC3" s="1824"/>
      <c r="AD3" s="1824"/>
      <c r="AE3" s="1824"/>
    </row>
    <row r="4" spans="1:33">
      <c r="A4" s="1630" t="s">
        <v>660</v>
      </c>
      <c r="B4" s="1630"/>
      <c r="C4" s="1630"/>
      <c r="D4" s="1630"/>
      <c r="E4" s="1630"/>
      <c r="F4" s="1630"/>
      <c r="G4" s="1630"/>
      <c r="H4" s="928"/>
      <c r="I4" s="1777"/>
      <c r="J4" s="427"/>
      <c r="K4" s="1824"/>
      <c r="L4" s="1824"/>
      <c r="M4" s="1824"/>
      <c r="N4" s="1824"/>
      <c r="O4" s="1824"/>
      <c r="P4" s="1824"/>
      <c r="Q4" s="1824"/>
      <c r="R4" s="1824"/>
      <c r="S4" s="1824"/>
      <c r="T4" s="1824"/>
      <c r="U4" s="1824"/>
      <c r="V4" s="1824"/>
      <c r="W4" s="1824"/>
      <c r="X4" s="1824"/>
      <c r="Y4" s="1824"/>
      <c r="Z4" s="1824"/>
      <c r="AA4" s="1824"/>
      <c r="AB4" s="1824"/>
      <c r="AC4" s="1824"/>
      <c r="AD4" s="1824"/>
      <c r="AE4" s="1824"/>
    </row>
    <row r="5" spans="1:33" ht="11.1" customHeight="1">
      <c r="A5" s="405"/>
      <c r="B5" s="1631"/>
      <c r="C5" s="1631"/>
      <c r="D5" s="1631"/>
      <c r="E5" s="1631"/>
      <c r="F5" s="1631"/>
      <c r="G5" s="1631"/>
      <c r="H5" s="929"/>
      <c r="I5" s="1554"/>
      <c r="J5" s="406"/>
      <c r="K5" s="1824"/>
      <c r="L5" s="1824"/>
      <c r="M5" s="1824"/>
      <c r="N5" s="1824"/>
      <c r="O5" s="1824"/>
      <c r="P5" s="1824"/>
      <c r="Q5" s="1824"/>
      <c r="R5" s="1824"/>
      <c r="S5" s="1824"/>
      <c r="T5" s="1824"/>
      <c r="U5" s="1824"/>
      <c r="V5" s="1824"/>
      <c r="W5" s="1824"/>
      <c r="X5" s="1824"/>
      <c r="Y5" s="1824"/>
      <c r="Z5" s="1824"/>
      <c r="AA5" s="1824"/>
      <c r="AB5" s="1824"/>
      <c r="AC5" s="1824"/>
      <c r="AD5" s="1824"/>
      <c r="AE5" s="1824"/>
    </row>
    <row r="6" spans="1:33">
      <c r="A6" s="405"/>
      <c r="B6" s="407"/>
      <c r="C6" s="407"/>
      <c r="D6" s="408"/>
      <c r="E6" s="409" t="s">
        <v>30</v>
      </c>
      <c r="F6" s="409" t="s">
        <v>31</v>
      </c>
      <c r="G6" s="409" t="s">
        <v>195</v>
      </c>
      <c r="H6" s="410"/>
      <c r="I6" s="410"/>
      <c r="J6" s="411"/>
      <c r="K6" s="1824"/>
      <c r="L6" s="1824"/>
      <c r="M6" s="1824"/>
      <c r="N6" s="1824"/>
      <c r="O6" s="1824"/>
      <c r="P6" s="1824"/>
      <c r="Q6" s="1824"/>
      <c r="R6" s="1824"/>
      <c r="S6" s="1824"/>
      <c r="T6" s="1824"/>
      <c r="U6" s="1824"/>
      <c r="V6" s="1824"/>
      <c r="W6" s="1824"/>
      <c r="X6" s="1824"/>
      <c r="Y6" s="1824"/>
      <c r="Z6" s="1824"/>
      <c r="AA6" s="1824"/>
      <c r="AB6" s="1824"/>
      <c r="AC6" s="1824"/>
      <c r="AD6" s="1824"/>
      <c r="AE6" s="1824"/>
    </row>
    <row r="7" spans="1:33">
      <c r="A7" s="405"/>
      <c r="B7" s="412" t="s">
        <v>32</v>
      </c>
      <c r="C7" s="407" t="s">
        <v>33</v>
      </c>
      <c r="D7" s="413" t="s">
        <v>108</v>
      </c>
      <c r="E7" s="414">
        <v>181781</v>
      </c>
      <c r="F7" s="414">
        <v>736473</v>
      </c>
      <c r="G7" s="414">
        <f>SUM(E7:F7)</f>
        <v>918254</v>
      </c>
      <c r="H7" s="414"/>
      <c r="I7" s="414"/>
      <c r="J7" s="415"/>
      <c r="K7" s="1824"/>
      <c r="L7" s="1824"/>
      <c r="M7" s="1824"/>
      <c r="N7" s="1824"/>
      <c r="O7" s="1824"/>
      <c r="P7" s="1824"/>
      <c r="Q7" s="1824"/>
      <c r="R7" s="1824"/>
      <c r="S7" s="1824"/>
      <c r="T7" s="1824"/>
      <c r="U7" s="1824"/>
      <c r="V7" s="1824"/>
      <c r="W7" s="1824"/>
      <c r="X7" s="1824"/>
      <c r="Y7" s="1824"/>
      <c r="Z7" s="1824"/>
      <c r="AA7" s="1824"/>
      <c r="AB7" s="1824"/>
      <c r="AC7" s="1824"/>
      <c r="AD7" s="1824"/>
      <c r="AE7" s="1824"/>
    </row>
    <row r="8" spans="1:33">
      <c r="A8" s="405"/>
      <c r="B8" s="412" t="s">
        <v>34</v>
      </c>
      <c r="C8" s="416" t="s">
        <v>35</v>
      </c>
      <c r="D8" s="417"/>
      <c r="E8" s="410"/>
      <c r="F8" s="410"/>
      <c r="G8" s="410"/>
      <c r="H8" s="410"/>
      <c r="I8" s="410"/>
      <c r="J8" s="411"/>
      <c r="K8" s="1824"/>
      <c r="L8" s="1824"/>
      <c r="M8" s="1824"/>
      <c r="N8" s="1824"/>
      <c r="O8" s="1824"/>
      <c r="P8" s="1824"/>
      <c r="Q8" s="1824"/>
      <c r="R8" s="1824"/>
      <c r="S8" s="1824"/>
      <c r="T8" s="1824"/>
      <c r="U8" s="1824"/>
      <c r="V8" s="1824"/>
      <c r="W8" s="1824"/>
      <c r="X8" s="1824"/>
      <c r="Y8" s="1824"/>
      <c r="Z8" s="1824"/>
      <c r="AA8" s="1824"/>
      <c r="AB8" s="1824"/>
      <c r="AC8" s="1824"/>
      <c r="AD8" s="1824"/>
      <c r="AE8" s="1824"/>
    </row>
    <row r="9" spans="1:33">
      <c r="A9" s="405"/>
      <c r="B9" s="412"/>
      <c r="C9" s="416" t="s">
        <v>192</v>
      </c>
      <c r="D9" s="417" t="s">
        <v>108</v>
      </c>
      <c r="E9" s="418">
        <f>G29</f>
        <v>2102</v>
      </c>
      <c r="F9" s="154">
        <v>0</v>
      </c>
      <c r="G9" s="418">
        <f>SUM(E9:F9)</f>
        <v>2102</v>
      </c>
      <c r="H9" s="418"/>
      <c r="I9" s="410"/>
      <c r="J9" s="411"/>
      <c r="K9" s="1824"/>
      <c r="L9" s="1824"/>
      <c r="M9" s="1824"/>
      <c r="N9" s="1824"/>
      <c r="O9" s="1824"/>
      <c r="P9" s="1824"/>
      <c r="Q9" s="1824"/>
      <c r="R9" s="1824"/>
      <c r="S9" s="1824"/>
      <c r="T9" s="1824"/>
      <c r="U9" s="1824"/>
      <c r="V9" s="1824"/>
      <c r="W9" s="1824"/>
      <c r="X9" s="1824"/>
      <c r="Y9" s="1824"/>
      <c r="Z9" s="1824"/>
      <c r="AA9" s="1824"/>
      <c r="AB9" s="1824"/>
      <c r="AC9" s="1824"/>
      <c r="AD9" s="1824"/>
      <c r="AE9" s="1824"/>
    </row>
    <row r="10" spans="1:33">
      <c r="A10" s="405"/>
      <c r="B10" s="420" t="s">
        <v>107</v>
      </c>
      <c r="C10" s="420" t="s">
        <v>107</v>
      </c>
      <c r="D10" s="421" t="s">
        <v>108</v>
      </c>
      <c r="E10" s="422">
        <f>SUM(E7:E9)</f>
        <v>183883</v>
      </c>
      <c r="F10" s="422">
        <f>SUM(F7:F9)</f>
        <v>736473</v>
      </c>
      <c r="G10" s="422">
        <f>SUM(E10:F10)</f>
        <v>920356</v>
      </c>
      <c r="H10" s="414"/>
      <c r="I10" s="414"/>
      <c r="J10" s="415"/>
      <c r="K10" s="1824"/>
      <c r="L10" s="1824"/>
      <c r="M10" s="1824"/>
      <c r="N10" s="1824"/>
      <c r="O10" s="1824"/>
      <c r="P10" s="1824"/>
      <c r="Q10" s="1824"/>
      <c r="R10" s="1824"/>
      <c r="S10" s="1824"/>
      <c r="T10" s="1824"/>
      <c r="U10" s="1824"/>
      <c r="V10" s="1824"/>
      <c r="W10" s="1824"/>
      <c r="X10" s="1824"/>
      <c r="Y10" s="1824"/>
      <c r="Z10" s="1824"/>
      <c r="AA10" s="1824"/>
      <c r="AB10" s="1824"/>
      <c r="AC10" s="1824"/>
      <c r="AD10" s="1824"/>
      <c r="AE10" s="1824"/>
    </row>
    <row r="11" spans="1:33" ht="11.1" customHeight="1">
      <c r="A11" s="405"/>
      <c r="B11" s="412"/>
      <c r="C11" s="407"/>
      <c r="D11" s="423"/>
      <c r="E11" s="423"/>
      <c r="F11" s="413"/>
      <c r="G11" s="423"/>
      <c r="H11" s="423"/>
      <c r="I11" s="423"/>
      <c r="J11" s="415"/>
      <c r="K11" s="1824"/>
      <c r="L11" s="1824"/>
      <c r="M11" s="1824"/>
      <c r="N11" s="1824"/>
      <c r="O11" s="1824"/>
      <c r="P11" s="1824"/>
      <c r="Q11" s="1824"/>
      <c r="R11" s="1824"/>
      <c r="S11" s="1824"/>
      <c r="T11" s="1824"/>
      <c r="U11" s="1824"/>
      <c r="V11" s="1824"/>
      <c r="W11" s="1824"/>
      <c r="X11" s="1824"/>
      <c r="Y11" s="1824"/>
      <c r="Z11" s="1824"/>
      <c r="AA11" s="1824"/>
      <c r="AB11" s="1824"/>
      <c r="AC11" s="1824"/>
      <c r="AD11" s="1824"/>
      <c r="AE11" s="1824"/>
    </row>
    <row r="12" spans="1:33">
      <c r="A12" s="405"/>
      <c r="B12" s="412" t="s">
        <v>55</v>
      </c>
      <c r="C12" s="407" t="s">
        <v>56</v>
      </c>
      <c r="D12" s="407"/>
      <c r="E12" s="407"/>
      <c r="F12" s="424"/>
      <c r="G12" s="407"/>
      <c r="H12" s="407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24"/>
      <c r="AD12" s="1824"/>
      <c r="AE12" s="1824"/>
    </row>
    <row r="13" spans="1:33" ht="13.5" thickBot="1">
      <c r="A13" s="425"/>
      <c r="B13" s="1632" t="s">
        <v>188</v>
      </c>
      <c r="C13" s="1632"/>
      <c r="D13" s="1632"/>
      <c r="E13" s="1632"/>
      <c r="F13" s="1632"/>
      <c r="G13" s="1632"/>
      <c r="H13" s="426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824"/>
      <c r="AD13" s="1824"/>
      <c r="AE13" s="1824"/>
    </row>
    <row r="14" spans="1:33" ht="14.25" thickTop="1" thickBot="1">
      <c r="A14" s="425"/>
      <c r="B14" s="1627" t="s">
        <v>57</v>
      </c>
      <c r="C14" s="1627"/>
      <c r="D14" s="1627"/>
      <c r="E14" s="393" t="s">
        <v>109</v>
      </c>
      <c r="F14" s="393" t="s">
        <v>203</v>
      </c>
      <c r="G14" s="428" t="s">
        <v>195</v>
      </c>
      <c r="H14" s="410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824"/>
      <c r="AD14" s="1824"/>
      <c r="AE14" s="1824"/>
    </row>
    <row r="15" spans="1:33" ht="13.5" thickTop="1">
      <c r="A15" s="2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6"/>
      <c r="N15" s="1743"/>
      <c r="O15" s="1743"/>
      <c r="P15" s="1743"/>
      <c r="Q15" s="1743"/>
      <c r="R15" s="1356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5"/>
    </row>
    <row r="16" spans="1:33">
      <c r="A16" s="823"/>
      <c r="B16" s="824"/>
      <c r="C16" s="825" t="s">
        <v>111</v>
      </c>
      <c r="D16" s="503"/>
      <c r="E16" s="503"/>
      <c r="F16" s="503"/>
      <c r="G16" s="503"/>
      <c r="H16" s="503"/>
      <c r="I16" s="502"/>
      <c r="J16" s="502"/>
      <c r="K16" s="502"/>
      <c r="L16" s="502"/>
      <c r="M16" s="502"/>
      <c r="N16" s="1825"/>
      <c r="O16" s="1825"/>
      <c r="P16" s="1825"/>
      <c r="Q16" s="1825"/>
      <c r="R16" s="190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2"/>
      <c r="AG16" s="202"/>
    </row>
    <row r="17" spans="1:31">
      <c r="A17" s="500"/>
      <c r="B17" s="629"/>
      <c r="C17" s="595"/>
      <c r="D17" s="502"/>
      <c r="E17" s="577"/>
      <c r="F17" s="502"/>
      <c r="G17" s="502"/>
      <c r="H17" s="502"/>
      <c r="I17" s="1825"/>
      <c r="J17" s="1825"/>
      <c r="K17" s="1825"/>
      <c r="L17" s="1825"/>
      <c r="M17" s="190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1824"/>
      <c r="AD17" s="1824"/>
      <c r="AE17" s="1824"/>
    </row>
    <row r="18" spans="1:31">
      <c r="A18" s="500" t="s">
        <v>112</v>
      </c>
      <c r="B18" s="504">
        <v>2215</v>
      </c>
      <c r="C18" s="396" t="s">
        <v>346</v>
      </c>
      <c r="D18" s="828"/>
      <c r="E18" s="505"/>
      <c r="F18" s="505"/>
      <c r="G18" s="505"/>
      <c r="H18" s="505"/>
      <c r="I18" s="1825"/>
      <c r="J18" s="1825"/>
      <c r="K18" s="1825"/>
      <c r="L18" s="1825"/>
      <c r="M18" s="190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1824"/>
      <c r="AD18" s="1824"/>
      <c r="AE18" s="1824"/>
    </row>
    <row r="19" spans="1:31">
      <c r="A19" s="500"/>
      <c r="B19" s="506">
        <v>1</v>
      </c>
      <c r="C19" s="507" t="s">
        <v>135</v>
      </c>
      <c r="D19" s="828"/>
      <c r="E19" s="505"/>
      <c r="F19" s="505"/>
      <c r="G19" s="505"/>
      <c r="H19" s="505"/>
      <c r="I19" s="1825"/>
      <c r="J19" s="1825"/>
      <c r="K19" s="1825"/>
      <c r="L19" s="1825"/>
      <c r="M19" s="190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1824"/>
      <c r="AD19" s="1824"/>
      <c r="AE19" s="1824"/>
    </row>
    <row r="20" spans="1:31">
      <c r="A20" s="500"/>
      <c r="B20" s="508">
        <v>1.0009999999999999</v>
      </c>
      <c r="C20" s="396" t="s">
        <v>113</v>
      </c>
      <c r="D20" s="828"/>
      <c r="E20" s="505"/>
      <c r="F20" s="505"/>
      <c r="G20" s="505"/>
      <c r="H20" s="505"/>
      <c r="I20" s="1825"/>
      <c r="J20" s="1825"/>
      <c r="K20" s="1825"/>
      <c r="L20" s="1825"/>
      <c r="M20" s="190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1824"/>
      <c r="AD20" s="1824"/>
      <c r="AE20" s="1824"/>
    </row>
    <row r="21" spans="1:31">
      <c r="A21" s="500"/>
      <c r="B21" s="631">
        <v>34</v>
      </c>
      <c r="C21" s="595" t="s">
        <v>347</v>
      </c>
      <c r="D21" s="828"/>
      <c r="E21" s="505"/>
      <c r="F21" s="505"/>
      <c r="G21" s="505"/>
      <c r="H21" s="505"/>
      <c r="I21" s="1825"/>
      <c r="J21" s="1825"/>
      <c r="K21" s="1825"/>
      <c r="L21" s="1825"/>
      <c r="M21" s="190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1824"/>
      <c r="AD21" s="1824"/>
      <c r="AE21" s="1824"/>
    </row>
    <row r="22" spans="1:31">
      <c r="A22" s="500"/>
      <c r="B22" s="631">
        <v>44</v>
      </c>
      <c r="C22" s="595" t="s">
        <v>115</v>
      </c>
      <c r="D22" s="828"/>
      <c r="E22" s="505"/>
      <c r="F22" s="505"/>
      <c r="G22" s="505"/>
      <c r="H22" s="505"/>
      <c r="I22" s="1825"/>
      <c r="J22" s="1825"/>
      <c r="K22" s="1825"/>
      <c r="L22" s="1825"/>
      <c r="M22" s="190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1824"/>
      <c r="AD22" s="1824"/>
      <c r="AE22" s="1824"/>
    </row>
    <row r="23" spans="1:31">
      <c r="A23" s="500"/>
      <c r="B23" s="827" t="s">
        <v>348</v>
      </c>
      <c r="C23" s="507" t="s">
        <v>190</v>
      </c>
      <c r="D23" s="502"/>
      <c r="E23" s="919">
        <v>0</v>
      </c>
      <c r="F23" s="502">
        <v>2102</v>
      </c>
      <c r="G23" s="502">
        <f t="shared" ref="G23" si="0">SUM(E23:F23)</f>
        <v>2102</v>
      </c>
      <c r="H23" s="502" t="s">
        <v>444</v>
      </c>
      <c r="I23" s="1826"/>
      <c r="J23" s="1826"/>
      <c r="K23" s="1826"/>
      <c r="L23" s="1826"/>
      <c r="M23" s="1827"/>
      <c r="N23" s="1535"/>
      <c r="O23" s="1535"/>
      <c r="P23" s="1535"/>
      <c r="Q23" s="1535"/>
      <c r="R23" s="1535"/>
      <c r="S23" s="1535"/>
      <c r="T23" s="1535"/>
      <c r="U23" s="1535"/>
      <c r="V23" s="1535"/>
      <c r="W23" s="1535"/>
      <c r="X23" s="203"/>
      <c r="Y23" s="203"/>
      <c r="Z23" s="203"/>
      <c r="AA23" s="203"/>
      <c r="AB23" s="203"/>
      <c r="AC23" s="1824"/>
      <c r="AD23" s="1824"/>
      <c r="AE23" s="1824"/>
    </row>
    <row r="24" spans="1:31">
      <c r="A24" s="500" t="s">
        <v>107</v>
      </c>
      <c r="B24" s="631">
        <v>44</v>
      </c>
      <c r="C24" s="595" t="s">
        <v>115</v>
      </c>
      <c r="D24" s="433"/>
      <c r="E24" s="966">
        <f>SUM(E23:E23)</f>
        <v>0</v>
      </c>
      <c r="F24" s="431">
        <f>SUM(F23:F23)</f>
        <v>2102</v>
      </c>
      <c r="G24" s="431">
        <f>SUM(G23:G23)</f>
        <v>2102</v>
      </c>
      <c r="H24" s="433"/>
      <c r="I24" s="1825"/>
      <c r="J24" s="1825"/>
      <c r="K24" s="1825"/>
      <c r="L24" s="1825"/>
      <c r="M24" s="190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1824"/>
      <c r="AD24" s="1824"/>
      <c r="AE24" s="1824"/>
    </row>
    <row r="25" spans="1:31">
      <c r="A25" s="500" t="s">
        <v>107</v>
      </c>
      <c r="B25" s="631">
        <v>34</v>
      </c>
      <c r="C25" s="595" t="s">
        <v>347</v>
      </c>
      <c r="D25" s="502"/>
      <c r="E25" s="920">
        <f>E24</f>
        <v>0</v>
      </c>
      <c r="F25" s="434">
        <f t="shared" ref="F25:G25" si="1">F24</f>
        <v>2102</v>
      </c>
      <c r="G25" s="434">
        <f t="shared" si="1"/>
        <v>2102</v>
      </c>
      <c r="H25" s="502"/>
      <c r="I25" s="1825"/>
      <c r="J25" s="1825"/>
      <c r="K25" s="1825"/>
      <c r="L25" s="1825"/>
      <c r="M25" s="190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1824"/>
      <c r="AD25" s="1824"/>
      <c r="AE25" s="1824"/>
    </row>
    <row r="26" spans="1:31">
      <c r="A26" s="500" t="s">
        <v>107</v>
      </c>
      <c r="B26" s="508">
        <v>1.0009999999999999</v>
      </c>
      <c r="C26" s="396" t="s">
        <v>113</v>
      </c>
      <c r="D26" s="502"/>
      <c r="E26" s="999">
        <f t="shared" ref="E26:G26" si="2">E25</f>
        <v>0</v>
      </c>
      <c r="F26" s="429">
        <f t="shared" si="2"/>
        <v>2102</v>
      </c>
      <c r="G26" s="429">
        <f t="shared" si="2"/>
        <v>2102</v>
      </c>
      <c r="H26" s="502"/>
      <c r="I26" s="1825"/>
      <c r="J26" s="1825"/>
      <c r="K26" s="1825"/>
      <c r="L26" s="1825"/>
      <c r="M26" s="190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1824"/>
      <c r="AD26" s="1824"/>
      <c r="AE26" s="1824"/>
    </row>
    <row r="27" spans="1:31">
      <c r="A27" s="500" t="s">
        <v>107</v>
      </c>
      <c r="B27" s="506">
        <v>1</v>
      </c>
      <c r="C27" s="507" t="s">
        <v>135</v>
      </c>
      <c r="D27" s="502"/>
      <c r="E27" s="920">
        <f>E26</f>
        <v>0</v>
      </c>
      <c r="F27" s="434">
        <f t="shared" ref="F27:G27" si="3">F26</f>
        <v>2102</v>
      </c>
      <c r="G27" s="434">
        <f t="shared" si="3"/>
        <v>2102</v>
      </c>
      <c r="H27" s="502"/>
      <c r="I27" s="1825"/>
      <c r="J27" s="1825"/>
      <c r="K27" s="1825"/>
      <c r="L27" s="1825"/>
      <c r="M27" s="190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1824"/>
      <c r="AD27" s="1824"/>
      <c r="AE27" s="1824"/>
    </row>
    <row r="28" spans="1:31">
      <c r="A28" s="500" t="s">
        <v>107</v>
      </c>
      <c r="B28" s="504">
        <v>2215</v>
      </c>
      <c r="C28" s="396" t="s">
        <v>346</v>
      </c>
      <c r="D28" s="502"/>
      <c r="E28" s="920">
        <f t="shared" ref="E28:G28" si="4">E27</f>
        <v>0</v>
      </c>
      <c r="F28" s="434">
        <f t="shared" si="4"/>
        <v>2102</v>
      </c>
      <c r="G28" s="434">
        <f t="shared" si="4"/>
        <v>2102</v>
      </c>
      <c r="H28" s="502"/>
      <c r="I28" s="1825"/>
      <c r="J28" s="1825"/>
      <c r="K28" s="1825"/>
      <c r="L28" s="1825"/>
      <c r="M28" s="190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1824"/>
      <c r="AD28" s="1824"/>
      <c r="AE28" s="1824"/>
    </row>
    <row r="29" spans="1:31">
      <c r="A29" s="509" t="s">
        <v>107</v>
      </c>
      <c r="B29" s="510"/>
      <c r="C29" s="511" t="s">
        <v>111</v>
      </c>
      <c r="D29" s="514"/>
      <c r="E29" s="654">
        <f>E28</f>
        <v>0</v>
      </c>
      <c r="F29" s="434">
        <f t="shared" ref="F29:G29" si="5">F28</f>
        <v>2102</v>
      </c>
      <c r="G29" s="434">
        <f t="shared" si="5"/>
        <v>2102</v>
      </c>
      <c r="H29" s="502"/>
      <c r="I29" s="1825"/>
      <c r="J29" s="1825"/>
      <c r="K29" s="1825"/>
      <c r="L29" s="1825"/>
      <c r="M29" s="190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1824"/>
      <c r="AD29" s="1824"/>
      <c r="AE29" s="1824"/>
    </row>
    <row r="30" spans="1:31" ht="13.5" customHeight="1">
      <c r="A30" s="509" t="s">
        <v>107</v>
      </c>
      <c r="B30" s="510"/>
      <c r="C30" s="511" t="s">
        <v>108</v>
      </c>
      <c r="D30" s="514"/>
      <c r="E30" s="654">
        <f>E29</f>
        <v>0</v>
      </c>
      <c r="F30" s="434">
        <f t="shared" ref="F30:G30" si="6">F29</f>
        <v>2102</v>
      </c>
      <c r="G30" s="434">
        <f t="shared" si="6"/>
        <v>2102</v>
      </c>
      <c r="H30" s="502"/>
      <c r="I30" s="1825"/>
      <c r="J30" s="1825"/>
      <c r="K30" s="1825"/>
      <c r="L30" s="1825"/>
      <c r="M30" s="190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824"/>
      <c r="AD30" s="1824"/>
      <c r="AE30" s="1824"/>
    </row>
    <row r="31" spans="1:31">
      <c r="A31" s="1640" t="s">
        <v>445</v>
      </c>
      <c r="B31" s="1640"/>
      <c r="C31" s="1640"/>
      <c r="D31" s="180"/>
      <c r="E31" s="399"/>
      <c r="F31" s="180"/>
      <c r="G31" s="180"/>
      <c r="H31" s="502"/>
      <c r="I31" s="1825"/>
      <c r="J31" s="1825"/>
      <c r="K31" s="1825"/>
      <c r="L31" s="1825"/>
      <c r="M31" s="190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1824"/>
      <c r="AD31" s="1824"/>
      <c r="AE31" s="1824"/>
    </row>
    <row r="32" spans="1:31" ht="15.6" customHeight="1">
      <c r="A32" s="1137" t="s">
        <v>444</v>
      </c>
      <c r="B32" s="1601" t="s">
        <v>492</v>
      </c>
      <c r="C32" s="1601"/>
      <c r="D32" s="1601"/>
      <c r="E32" s="1601"/>
      <c r="F32" s="1601"/>
      <c r="G32" s="1601"/>
      <c r="H32" s="502"/>
      <c r="I32" s="1825"/>
      <c r="J32" s="1825"/>
      <c r="K32" s="1825"/>
      <c r="L32" s="1825"/>
      <c r="M32" s="190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1824"/>
      <c r="AD32" s="1824"/>
      <c r="AE32" s="1824"/>
    </row>
    <row r="33" spans="3:31">
      <c r="C33" s="1824"/>
      <c r="D33" s="1731"/>
      <c r="E33" s="918"/>
      <c r="F33" s="1731"/>
      <c r="G33" s="918"/>
      <c r="H33" s="918"/>
      <c r="I33" s="1824"/>
      <c r="J33" s="1828"/>
      <c r="K33" s="1824"/>
      <c r="L33" s="1824"/>
      <c r="M33" s="1824"/>
      <c r="N33" s="1824"/>
      <c r="O33" s="1824"/>
      <c r="P33" s="1824"/>
      <c r="Q33" s="1824"/>
      <c r="R33" s="1824"/>
      <c r="S33" s="1824"/>
      <c r="T33" s="1824"/>
      <c r="U33" s="1824"/>
      <c r="V33" s="1824"/>
      <c r="W33" s="1824"/>
      <c r="X33" s="1824"/>
      <c r="Y33" s="1824"/>
      <c r="Z33" s="1824"/>
      <c r="AA33" s="1824"/>
      <c r="AB33" s="1824"/>
      <c r="AC33" s="1824"/>
      <c r="AD33" s="1824"/>
      <c r="AE33" s="1824"/>
    </row>
    <row r="34" spans="3:31">
      <c r="C34" s="1824"/>
      <c r="D34" s="540"/>
      <c r="E34" s="540"/>
      <c r="F34" s="540"/>
      <c r="G34" s="540"/>
      <c r="H34" s="540"/>
      <c r="I34" s="1824"/>
      <c r="J34" s="1828"/>
      <c r="K34" s="1824"/>
      <c r="L34" s="1824"/>
      <c r="M34" s="1824"/>
      <c r="N34" s="1824"/>
      <c r="O34" s="1824"/>
      <c r="P34" s="1824"/>
      <c r="Q34" s="1824"/>
      <c r="R34" s="1824"/>
      <c r="S34" s="1824"/>
      <c r="T34" s="1824"/>
      <c r="U34" s="1824"/>
      <c r="V34" s="1824"/>
      <c r="W34" s="1824"/>
      <c r="X34" s="1824"/>
      <c r="Y34" s="1824"/>
      <c r="Z34" s="1824"/>
      <c r="AA34" s="1824"/>
      <c r="AB34" s="1824"/>
      <c r="AC34" s="1824"/>
      <c r="AD34" s="1824"/>
      <c r="AE34" s="1824"/>
    </row>
    <row r="35" spans="3:31">
      <c r="C35" s="1824"/>
      <c r="D35" s="1829"/>
      <c r="E35" s="1829"/>
      <c r="F35" s="1824"/>
      <c r="G35" s="1824"/>
      <c r="H35" s="1824"/>
      <c r="I35" s="1824"/>
      <c r="J35" s="1828"/>
      <c r="K35" s="1824"/>
      <c r="L35" s="1824"/>
      <c r="M35" s="1824"/>
      <c r="N35" s="1824"/>
      <c r="O35" s="1824"/>
      <c r="P35" s="1824"/>
      <c r="Q35" s="1824"/>
      <c r="R35" s="1824"/>
      <c r="S35" s="1824"/>
      <c r="T35" s="1824"/>
      <c r="U35" s="1824"/>
      <c r="V35" s="1824"/>
      <c r="W35" s="1824"/>
      <c r="X35" s="1824"/>
      <c r="Y35" s="1824"/>
      <c r="Z35" s="1824"/>
      <c r="AA35" s="1824"/>
      <c r="AB35" s="1824"/>
      <c r="AC35" s="1824"/>
      <c r="AD35" s="1824"/>
      <c r="AE35" s="1824"/>
    </row>
    <row r="36" spans="3:31">
      <c r="C36" s="1824"/>
      <c r="D36" s="1829"/>
      <c r="E36" s="1829"/>
      <c r="F36" s="1824"/>
      <c r="G36" s="1824"/>
      <c r="H36" s="1824"/>
      <c r="I36" s="1824"/>
      <c r="J36" s="1828"/>
      <c r="K36" s="1824"/>
      <c r="L36" s="1824"/>
      <c r="M36" s="1824"/>
      <c r="N36" s="1824"/>
      <c r="O36" s="1824"/>
      <c r="P36" s="1824"/>
      <c r="Q36" s="1824"/>
      <c r="R36" s="1824"/>
      <c r="S36" s="1824"/>
      <c r="T36" s="1824"/>
      <c r="U36" s="1824"/>
      <c r="V36" s="1824"/>
      <c r="W36" s="1824"/>
      <c r="X36" s="1824"/>
      <c r="Y36" s="1824"/>
      <c r="Z36" s="1824"/>
      <c r="AA36" s="1824"/>
      <c r="AB36" s="1824"/>
      <c r="AC36" s="1824"/>
      <c r="AD36" s="1824"/>
      <c r="AE36" s="1824"/>
    </row>
    <row r="37" spans="3:31">
      <c r="I37" s="1824"/>
      <c r="J37" s="1828"/>
      <c r="K37" s="1824"/>
      <c r="L37" s="1824"/>
      <c r="M37" s="1824"/>
      <c r="N37" s="1824"/>
      <c r="O37" s="1824"/>
      <c r="P37" s="1824"/>
      <c r="Q37" s="1824"/>
      <c r="R37" s="1824"/>
      <c r="S37" s="1824"/>
      <c r="T37" s="1824"/>
      <c r="U37" s="1824"/>
      <c r="V37" s="1824"/>
      <c r="W37" s="1824"/>
      <c r="X37" s="1824"/>
      <c r="Y37" s="1824"/>
      <c r="Z37" s="1824"/>
      <c r="AA37" s="1824"/>
      <c r="AB37" s="1824"/>
      <c r="AC37" s="1824"/>
      <c r="AD37" s="1824"/>
      <c r="AE37" s="1824"/>
    </row>
    <row r="38" spans="3:31">
      <c r="I38" s="1824"/>
      <c r="J38" s="1828"/>
      <c r="K38" s="1824"/>
      <c r="L38" s="1824"/>
      <c r="M38" s="1824"/>
      <c r="N38" s="1824"/>
      <c r="O38" s="1824"/>
      <c r="P38" s="1824"/>
      <c r="Q38" s="1824"/>
      <c r="R38" s="1824"/>
      <c r="S38" s="1824"/>
      <c r="T38" s="1824"/>
      <c r="U38" s="1824"/>
      <c r="V38" s="1824"/>
      <c r="W38" s="1824"/>
      <c r="X38" s="1824"/>
      <c r="Y38" s="1824"/>
      <c r="Z38" s="1824"/>
      <c r="AA38" s="1824"/>
      <c r="AB38" s="1824"/>
      <c r="AC38" s="1824"/>
      <c r="AD38" s="1824"/>
      <c r="AE38" s="1824"/>
    </row>
    <row r="39" spans="3:31">
      <c r="I39" s="1824"/>
      <c r="J39" s="1828"/>
      <c r="K39" s="1824"/>
      <c r="L39" s="1824"/>
      <c r="M39" s="1824"/>
      <c r="N39" s="1824"/>
      <c r="O39" s="1824"/>
      <c r="P39" s="1824"/>
      <c r="Q39" s="1824"/>
      <c r="R39" s="1824"/>
      <c r="S39" s="1824"/>
      <c r="T39" s="1824"/>
      <c r="U39" s="1824"/>
      <c r="V39" s="1824"/>
      <c r="W39" s="1824"/>
      <c r="X39" s="1824"/>
      <c r="Y39" s="1824"/>
      <c r="Z39" s="1824"/>
      <c r="AA39" s="1824"/>
      <c r="AB39" s="1824"/>
      <c r="AC39" s="1824"/>
      <c r="AD39" s="1824"/>
      <c r="AE39" s="1824"/>
    </row>
    <row r="40" spans="3:31">
      <c r="I40" s="1824"/>
      <c r="J40" s="1828"/>
      <c r="K40" s="1824"/>
      <c r="L40" s="1824"/>
      <c r="M40" s="1824"/>
      <c r="N40" s="1824"/>
      <c r="O40" s="1824"/>
      <c r="P40" s="1824"/>
      <c r="Q40" s="1824"/>
      <c r="R40" s="1824"/>
      <c r="S40" s="1824"/>
      <c r="T40" s="1824"/>
      <c r="U40" s="1824"/>
      <c r="V40" s="1824"/>
      <c r="W40" s="1824"/>
      <c r="X40" s="1824"/>
      <c r="Y40" s="1824"/>
      <c r="Z40" s="1824"/>
      <c r="AA40" s="1824"/>
      <c r="AB40" s="1824"/>
      <c r="AC40" s="1824"/>
      <c r="AD40" s="1824"/>
      <c r="AE40" s="1824"/>
    </row>
    <row r="41" spans="3:31">
      <c r="I41" s="1824"/>
      <c r="J41" s="1828"/>
      <c r="K41" s="1824"/>
      <c r="L41" s="1824"/>
      <c r="M41" s="1824"/>
      <c r="N41" s="1824"/>
      <c r="O41" s="1824"/>
      <c r="P41" s="1824"/>
      <c r="Q41" s="1824"/>
      <c r="R41" s="1824"/>
      <c r="S41" s="1824"/>
      <c r="T41" s="1824"/>
      <c r="U41" s="1824"/>
      <c r="V41" s="1824"/>
      <c r="W41" s="1824"/>
      <c r="X41" s="1824"/>
      <c r="Y41" s="1824"/>
      <c r="Z41" s="1824"/>
      <c r="AA41" s="1824"/>
      <c r="AB41" s="1824"/>
      <c r="AC41" s="1824"/>
      <c r="AD41" s="1824"/>
      <c r="AE41" s="1824"/>
    </row>
    <row r="42" spans="3:31">
      <c r="I42" s="1824"/>
      <c r="J42" s="1828"/>
      <c r="K42" s="1824"/>
      <c r="L42" s="1824"/>
      <c r="M42" s="1824"/>
      <c r="N42" s="1824"/>
      <c r="O42" s="1824"/>
      <c r="P42" s="1824"/>
      <c r="Q42" s="1824"/>
      <c r="R42" s="1824"/>
      <c r="S42" s="1824"/>
      <c r="T42" s="1824"/>
      <c r="U42" s="1824"/>
      <c r="V42" s="1824"/>
      <c r="W42" s="1824"/>
      <c r="X42" s="1824"/>
      <c r="Y42" s="1824"/>
      <c r="Z42" s="1824"/>
      <c r="AA42" s="1824"/>
      <c r="AB42" s="1824"/>
      <c r="AC42" s="1824"/>
      <c r="AD42" s="1824"/>
      <c r="AE42" s="1824"/>
    </row>
    <row r="43" spans="3:31">
      <c r="I43" s="1824"/>
      <c r="J43" s="1828"/>
      <c r="K43" s="1824"/>
      <c r="L43" s="1824"/>
      <c r="M43" s="1824"/>
      <c r="N43" s="1824"/>
      <c r="O43" s="1824"/>
      <c r="P43" s="1824"/>
      <c r="Q43" s="1824"/>
      <c r="R43" s="1824"/>
      <c r="S43" s="1824"/>
      <c r="T43" s="1824"/>
      <c r="U43" s="1824"/>
      <c r="V43" s="1824"/>
      <c r="W43" s="1824"/>
      <c r="X43" s="1824"/>
      <c r="Y43" s="1824"/>
      <c r="Z43" s="1824"/>
      <c r="AA43" s="1824"/>
      <c r="AB43" s="1824"/>
      <c r="AC43" s="1824"/>
      <c r="AD43" s="1824"/>
      <c r="AE43" s="1824"/>
    </row>
    <row r="44" spans="3:31">
      <c r="I44" s="1824"/>
      <c r="J44" s="1828"/>
      <c r="K44" s="1824"/>
      <c r="L44" s="1824"/>
      <c r="M44" s="1824"/>
      <c r="N44" s="1824"/>
      <c r="O44" s="1824"/>
      <c r="P44" s="1824"/>
      <c r="Q44" s="1824"/>
      <c r="R44" s="1824"/>
      <c r="S44" s="1824"/>
      <c r="T44" s="1824"/>
      <c r="U44" s="1824"/>
      <c r="V44" s="1824"/>
      <c r="W44" s="1824"/>
      <c r="X44" s="1824"/>
      <c r="Y44" s="1824"/>
      <c r="Z44" s="1824"/>
      <c r="AA44" s="1824"/>
      <c r="AB44" s="1824"/>
      <c r="AC44" s="1824"/>
      <c r="AD44" s="1824"/>
      <c r="AE44" s="1824"/>
    </row>
    <row r="45" spans="3:31">
      <c r="I45" s="1824"/>
      <c r="J45" s="1828"/>
      <c r="K45" s="1824"/>
      <c r="L45" s="1824"/>
      <c r="M45" s="1824"/>
      <c r="N45" s="1824"/>
      <c r="O45" s="1824"/>
      <c r="P45" s="1824"/>
      <c r="Q45" s="1824"/>
      <c r="R45" s="1824"/>
      <c r="S45" s="1824"/>
      <c r="T45" s="1824"/>
      <c r="U45" s="1824"/>
      <c r="V45" s="1824"/>
      <c r="W45" s="1824"/>
      <c r="X45" s="1824"/>
      <c r="Y45" s="1824"/>
      <c r="Z45" s="1824"/>
      <c r="AA45" s="1824"/>
      <c r="AB45" s="1824"/>
      <c r="AC45" s="1824"/>
      <c r="AD45" s="1824"/>
      <c r="AE45" s="1824"/>
    </row>
    <row r="46" spans="3:31">
      <c r="I46" s="1824"/>
      <c r="J46" s="1828"/>
      <c r="K46" s="1824"/>
      <c r="L46" s="1824"/>
      <c r="M46" s="1824"/>
      <c r="N46" s="1824"/>
      <c r="O46" s="1824"/>
      <c r="P46" s="1824"/>
      <c r="Q46" s="1824"/>
      <c r="R46" s="1824"/>
      <c r="S46" s="1824"/>
      <c r="T46" s="1824"/>
      <c r="U46" s="1824"/>
      <c r="V46" s="1824"/>
      <c r="W46" s="1824"/>
      <c r="X46" s="1824"/>
      <c r="Y46" s="1824"/>
      <c r="Z46" s="1824"/>
      <c r="AA46" s="1824"/>
      <c r="AB46" s="1824"/>
      <c r="AC46" s="1824"/>
      <c r="AD46" s="1824"/>
      <c r="AE46" s="1824"/>
    </row>
    <row r="47" spans="3:31">
      <c r="I47" s="1824"/>
      <c r="J47" s="1828"/>
      <c r="K47" s="1824"/>
      <c r="L47" s="1824"/>
      <c r="M47" s="1824"/>
      <c r="N47" s="1824"/>
      <c r="O47" s="1824"/>
      <c r="P47" s="1824"/>
      <c r="Q47" s="1824"/>
      <c r="R47" s="1824"/>
      <c r="S47" s="1824"/>
      <c r="T47" s="1824"/>
      <c r="U47" s="1824"/>
      <c r="V47" s="1824"/>
      <c r="W47" s="1824"/>
      <c r="X47" s="1824"/>
      <c r="Y47" s="1824"/>
      <c r="Z47" s="1824"/>
      <c r="AA47" s="1824"/>
      <c r="AB47" s="1824"/>
      <c r="AC47" s="1824"/>
      <c r="AD47" s="1824"/>
      <c r="AE47" s="1824"/>
    </row>
    <row r="48" spans="3:31">
      <c r="I48" s="1824"/>
      <c r="J48" s="1828"/>
      <c r="K48" s="1824"/>
      <c r="L48" s="1824"/>
      <c r="M48" s="1824"/>
      <c r="N48" s="1824"/>
      <c r="O48" s="1824"/>
      <c r="P48" s="1824"/>
      <c r="Q48" s="1824"/>
      <c r="R48" s="1824"/>
      <c r="S48" s="1824"/>
      <c r="T48" s="1824"/>
      <c r="U48" s="1824"/>
      <c r="V48" s="1824"/>
      <c r="W48" s="1824"/>
      <c r="X48" s="1824"/>
      <c r="Y48" s="1824"/>
      <c r="Z48" s="1824"/>
      <c r="AA48" s="1824"/>
      <c r="AB48" s="1824"/>
      <c r="AC48" s="1824"/>
      <c r="AD48" s="1824"/>
      <c r="AE48" s="1824"/>
    </row>
    <row r="49" spans="9:31">
      <c r="I49" s="1824"/>
      <c r="J49" s="1828"/>
      <c r="K49" s="1824"/>
      <c r="L49" s="1824"/>
      <c r="M49" s="1824"/>
      <c r="N49" s="1824"/>
      <c r="O49" s="1824"/>
      <c r="P49" s="1824"/>
      <c r="Q49" s="1824"/>
      <c r="R49" s="1824"/>
      <c r="S49" s="1824"/>
      <c r="T49" s="1824"/>
      <c r="U49" s="1824"/>
      <c r="V49" s="1824"/>
      <c r="W49" s="1824"/>
      <c r="X49" s="1824"/>
      <c r="Y49" s="1824"/>
      <c r="Z49" s="1824"/>
      <c r="AA49" s="1824"/>
      <c r="AB49" s="1824"/>
      <c r="AC49" s="1824"/>
      <c r="AD49" s="1824"/>
      <c r="AE49" s="1824"/>
    </row>
  </sheetData>
  <autoFilter ref="A14:AD14">
    <filterColumn colId="1" showButton="0"/>
    <filterColumn colId="2" showButton="0"/>
    <filterColumn colId="7"/>
  </autoFilter>
  <customSheetViews>
    <customSheetView guid="{44B5F5DE-C96C-4269-969A-574D4EEEEEF5}" showPageBreaks="1" printArea="1" showAutoFilter="1" hiddenColumns="1" view="pageBreakPreview" topLeftCell="A13">
      <selection activeCell="B32" sqref="B32"/>
      <pageMargins left="0.74803149606299202" right="0.74803149606299202" top="0.74803149606299202" bottom="4.1338582677165396" header="0.35" footer="3.67"/>
      <pageSetup paperSize="9" firstPageNumber="2" orientation="portrait" useFirstPageNumber="1" r:id="rId1"/>
      <headerFooter alignWithMargins="0">
        <oddFooter>&amp;C&amp;"Times New Roman,Regular"&amp;11&amp;P</oddFooter>
      </headerFooter>
      <autoFilter ref="B1:AR1"/>
    </customSheetView>
    <customSheetView guid="{CBFC2224-D3AC-4AA3-8CE4-B555FCF23158}" showPageBreaks="1" printArea="1" showAutoFilter="1" hiddenColumns="1" view="pageBreakPreview" topLeftCell="A12">
      <selection activeCell="B32" sqref="B32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AD1"/>
    </customSheetView>
  </customSheetViews>
  <mergeCells count="14">
    <mergeCell ref="I12:R12"/>
    <mergeCell ref="S12:AB12"/>
    <mergeCell ref="I13:M13"/>
    <mergeCell ref="N13:R13"/>
    <mergeCell ref="S13:W13"/>
    <mergeCell ref="X13:AB13"/>
    <mergeCell ref="A31:C31"/>
    <mergeCell ref="B32:G32"/>
    <mergeCell ref="B14:D14"/>
    <mergeCell ref="A1:G1"/>
    <mergeCell ref="A2:G2"/>
    <mergeCell ref="A4:G4"/>
    <mergeCell ref="B5:G5"/>
    <mergeCell ref="B13:G13"/>
  </mergeCells>
  <phoneticPr fontId="48" type="noConversion"/>
  <pageMargins left="0.74803149606299213" right="0.74803149606299213" top="0.74803149606299213" bottom="4.1338582677165361" header="0.35433070866141736" footer="3.6614173228346458"/>
  <pageSetup paperSize="9" firstPageNumber="32" orientation="portrait" useFirstPageNumber="1" r:id="rId3"/>
  <headerFooter alignWithMargins="0">
    <oddFooter>&amp;C&amp;"Times New Roman,Regular"&amp;11&amp;P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syncVertical="1" syncRef="A37" transitionEvaluation="1" codeName="Sheet56"/>
  <dimension ref="A1:AG89"/>
  <sheetViews>
    <sheetView view="pageBreakPreview" topLeftCell="A37" zoomScaleSheetLayoutView="100" workbookViewId="0">
      <selection activeCell="C55" sqref="C55:H59"/>
    </sheetView>
  </sheetViews>
  <sheetFormatPr defaultColWidth="11" defaultRowHeight="12.75"/>
  <cols>
    <col min="1" max="1" width="5.28515625" style="344" customWidth="1"/>
    <col min="2" max="2" width="8.85546875" style="456" customWidth="1"/>
    <col min="3" max="3" width="33.28515625" style="116" customWidth="1"/>
    <col min="4" max="4" width="7.42578125" style="451" customWidth="1"/>
    <col min="5" max="5" width="9.42578125" style="451" customWidth="1"/>
    <col min="6" max="6" width="10.5703125" style="116" customWidth="1"/>
    <col min="7" max="7" width="8.42578125" style="116" customWidth="1"/>
    <col min="8" max="8" width="3.140625" style="116" customWidth="1"/>
    <col min="9" max="9" width="7.42578125" style="116" customWidth="1"/>
    <col min="10" max="16384" width="11" style="116"/>
  </cols>
  <sheetData>
    <row r="1" spans="1:33">
      <c r="A1" s="1660" t="s">
        <v>167</v>
      </c>
      <c r="B1" s="1660"/>
      <c r="C1" s="1660"/>
      <c r="D1" s="1660"/>
      <c r="E1" s="1660"/>
      <c r="F1" s="1660"/>
      <c r="G1" s="1660"/>
      <c r="H1" s="937"/>
      <c r="I1" s="76"/>
    </row>
    <row r="2" spans="1:33">
      <c r="A2" s="1660" t="s">
        <v>168</v>
      </c>
      <c r="B2" s="1660"/>
      <c r="C2" s="1660"/>
      <c r="D2" s="1660"/>
      <c r="E2" s="1660"/>
      <c r="F2" s="1660"/>
      <c r="G2" s="1660"/>
      <c r="H2" s="937"/>
      <c r="I2" s="76"/>
    </row>
    <row r="3" spans="1:33" ht="6.75" customHeight="1">
      <c r="A3" s="452"/>
      <c r="B3" s="302"/>
      <c r="C3" s="85"/>
      <c r="D3" s="76"/>
      <c r="E3" s="76"/>
      <c r="F3" s="85"/>
      <c r="G3" s="85"/>
      <c r="H3" s="85"/>
      <c r="I3" s="85"/>
    </row>
    <row r="4" spans="1:33">
      <c r="A4" s="1589" t="s">
        <v>434</v>
      </c>
      <c r="B4" s="1589"/>
      <c r="C4" s="1589"/>
      <c r="D4" s="1589"/>
      <c r="E4" s="1589"/>
      <c r="F4" s="1589"/>
      <c r="G4" s="1589"/>
      <c r="H4" s="935"/>
      <c r="I4" s="331"/>
      <c r="J4" s="1830"/>
      <c r="K4" s="1830"/>
      <c r="L4" s="1830"/>
      <c r="M4" s="1830"/>
      <c r="N4" s="1830"/>
      <c r="O4" s="1830"/>
      <c r="P4" s="1830"/>
      <c r="Q4" s="1830"/>
      <c r="R4" s="1830"/>
      <c r="S4" s="1830"/>
      <c r="T4" s="1830"/>
      <c r="U4" s="1830"/>
      <c r="V4" s="1830"/>
      <c r="W4" s="1830"/>
      <c r="X4" s="1830"/>
      <c r="Y4" s="1830"/>
      <c r="Z4" s="1830"/>
      <c r="AA4" s="1830"/>
      <c r="AB4" s="1830"/>
      <c r="AC4" s="1830"/>
      <c r="AD4" s="1830"/>
    </row>
    <row r="5" spans="1:33" ht="9" customHeight="1">
      <c r="A5" s="125"/>
      <c r="B5" s="1590"/>
      <c r="C5" s="1590"/>
      <c r="D5" s="1590"/>
      <c r="E5" s="1590"/>
      <c r="F5" s="1590"/>
      <c r="G5" s="1590"/>
      <c r="H5" s="936"/>
      <c r="I5" s="1545"/>
      <c r="J5" s="1830"/>
      <c r="K5" s="1830"/>
      <c r="L5" s="1830"/>
      <c r="M5" s="1830"/>
      <c r="N5" s="1830"/>
      <c r="O5" s="1830"/>
      <c r="P5" s="1830"/>
      <c r="Q5" s="1830"/>
      <c r="R5" s="1830"/>
      <c r="S5" s="1830"/>
      <c r="T5" s="1830"/>
      <c r="U5" s="1830"/>
      <c r="V5" s="1830"/>
      <c r="W5" s="1830"/>
      <c r="X5" s="1830"/>
      <c r="Y5" s="1830"/>
      <c r="Z5" s="1830"/>
      <c r="AA5" s="1830"/>
      <c r="AB5" s="1830"/>
      <c r="AC5" s="1830"/>
      <c r="AD5" s="1830"/>
    </row>
    <row r="6" spans="1:33">
      <c r="A6" s="125"/>
      <c r="B6" s="453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1830"/>
      <c r="K6" s="1830"/>
      <c r="L6" s="1830"/>
      <c r="M6" s="1830"/>
      <c r="N6" s="1830"/>
      <c r="O6" s="1830"/>
      <c r="P6" s="1830"/>
      <c r="Q6" s="1830"/>
      <c r="R6" s="1830"/>
      <c r="S6" s="1830"/>
      <c r="T6" s="1830"/>
      <c r="U6" s="1830"/>
      <c r="V6" s="1830"/>
      <c r="W6" s="1830"/>
      <c r="X6" s="1830"/>
      <c r="Y6" s="1830"/>
      <c r="Z6" s="1830"/>
      <c r="AA6" s="1830"/>
      <c r="AB6" s="1830"/>
      <c r="AC6" s="1830"/>
      <c r="AD6" s="1830"/>
    </row>
    <row r="7" spans="1:33">
      <c r="A7" s="125"/>
      <c r="B7" s="454" t="s">
        <v>32</v>
      </c>
      <c r="C7" s="104" t="s">
        <v>33</v>
      </c>
      <c r="D7" s="139" t="s">
        <v>108</v>
      </c>
      <c r="E7" s="106">
        <v>705220</v>
      </c>
      <c r="F7" s="106">
        <v>2223807</v>
      </c>
      <c r="G7" s="106">
        <f>SUM(E7:F7)</f>
        <v>2929027</v>
      </c>
      <c r="H7" s="106"/>
      <c r="I7" s="106"/>
      <c r="J7" s="1830"/>
      <c r="K7" s="1830"/>
      <c r="L7" s="1830"/>
      <c r="M7" s="1830"/>
      <c r="N7" s="1830"/>
      <c r="O7" s="1830"/>
      <c r="P7" s="1830"/>
      <c r="Q7" s="1830"/>
      <c r="R7" s="1830"/>
      <c r="S7" s="1830"/>
      <c r="T7" s="1830"/>
      <c r="U7" s="1830"/>
      <c r="V7" s="1830"/>
      <c r="W7" s="1830"/>
      <c r="X7" s="1830"/>
      <c r="Y7" s="1830"/>
      <c r="Z7" s="1830"/>
      <c r="AA7" s="1830"/>
      <c r="AB7" s="1830"/>
      <c r="AC7" s="1830"/>
      <c r="AD7" s="1830"/>
    </row>
    <row r="8" spans="1:33">
      <c r="A8" s="125"/>
      <c r="B8" s="454" t="s">
        <v>34</v>
      </c>
      <c r="C8" s="141" t="s">
        <v>35</v>
      </c>
      <c r="D8" s="142"/>
      <c r="E8" s="107"/>
      <c r="F8" s="107"/>
      <c r="G8" s="107"/>
      <c r="H8" s="107"/>
      <c r="I8" s="107"/>
      <c r="J8" s="1830"/>
      <c r="K8" s="1830"/>
      <c r="L8" s="1830"/>
      <c r="M8" s="1830"/>
      <c r="N8" s="1830"/>
      <c r="O8" s="1830"/>
      <c r="P8" s="1830"/>
      <c r="Q8" s="1830"/>
      <c r="R8" s="1830"/>
      <c r="S8" s="1830"/>
      <c r="T8" s="1830"/>
      <c r="U8" s="1830"/>
      <c r="V8" s="1830"/>
      <c r="W8" s="1830"/>
      <c r="X8" s="1830"/>
      <c r="Y8" s="1830"/>
      <c r="Z8" s="1830"/>
      <c r="AA8" s="1830"/>
      <c r="AB8" s="1830"/>
      <c r="AC8" s="1830"/>
      <c r="AD8" s="1830"/>
    </row>
    <row r="9" spans="1:33">
      <c r="A9" s="125"/>
      <c r="B9" s="454"/>
      <c r="C9" s="141" t="s">
        <v>192</v>
      </c>
      <c r="D9" s="142" t="s">
        <v>108</v>
      </c>
      <c r="E9" s="107">
        <f>G28</f>
        <v>2600</v>
      </c>
      <c r="F9" s="144">
        <f>G41</f>
        <v>100000</v>
      </c>
      <c r="G9" s="107">
        <f>SUM(E9:F9)</f>
        <v>102600</v>
      </c>
      <c r="H9" s="107"/>
      <c r="I9" s="107"/>
      <c r="J9" s="1830"/>
      <c r="K9" s="1830"/>
      <c r="L9" s="1830"/>
      <c r="M9" s="1830"/>
      <c r="N9" s="1830"/>
      <c r="O9" s="1830"/>
      <c r="P9" s="1830"/>
      <c r="Q9" s="1830"/>
      <c r="R9" s="1830"/>
      <c r="S9" s="1830"/>
      <c r="T9" s="1830"/>
      <c r="U9" s="1830"/>
      <c r="V9" s="1830"/>
      <c r="W9" s="1830"/>
      <c r="X9" s="1830"/>
      <c r="Y9" s="1830"/>
      <c r="Z9" s="1830"/>
      <c r="AA9" s="1830"/>
      <c r="AB9" s="1830"/>
      <c r="AC9" s="1830"/>
      <c r="AD9" s="1830"/>
    </row>
    <row r="10" spans="1:33">
      <c r="A10" s="125"/>
      <c r="B10" s="455" t="s">
        <v>107</v>
      </c>
      <c r="C10" s="104" t="s">
        <v>54</v>
      </c>
      <c r="D10" s="146" t="s">
        <v>108</v>
      </c>
      <c r="E10" s="147">
        <f>SUM(E7:E9)</f>
        <v>707820</v>
      </c>
      <c r="F10" s="147">
        <f>SUM(F7:F9)</f>
        <v>2323807</v>
      </c>
      <c r="G10" s="147">
        <f>SUM(E10:F10)</f>
        <v>3031627</v>
      </c>
      <c r="H10" s="106"/>
      <c r="I10" s="106"/>
      <c r="J10" s="1830"/>
      <c r="K10" s="1830"/>
      <c r="L10" s="1830"/>
      <c r="M10" s="1830"/>
      <c r="N10" s="1830"/>
      <c r="O10" s="1830"/>
      <c r="P10" s="1830"/>
      <c r="Q10" s="1830"/>
      <c r="R10" s="1830"/>
      <c r="S10" s="1830"/>
      <c r="T10" s="1830"/>
      <c r="U10" s="1830"/>
      <c r="V10" s="1830"/>
      <c r="W10" s="1830"/>
      <c r="X10" s="1830"/>
      <c r="Y10" s="1830"/>
      <c r="Z10" s="1830"/>
      <c r="AA10" s="1830"/>
      <c r="AB10" s="1830"/>
      <c r="AC10" s="1830"/>
      <c r="AD10" s="1830"/>
    </row>
    <row r="11" spans="1:33" ht="7.5" customHeight="1">
      <c r="A11" s="125"/>
      <c r="B11" s="454"/>
      <c r="C11" s="104"/>
      <c r="D11" s="105"/>
      <c r="E11" s="105"/>
      <c r="F11" s="139"/>
      <c r="G11" s="105"/>
      <c r="H11" s="105"/>
      <c r="I11" s="105"/>
      <c r="J11" s="1830"/>
      <c r="K11" s="1830"/>
      <c r="L11" s="1830"/>
      <c r="M11" s="1830"/>
      <c r="N11" s="1830"/>
      <c r="O11" s="1830"/>
      <c r="P11" s="1830"/>
      <c r="Q11" s="1830"/>
      <c r="R11" s="1830"/>
      <c r="S11" s="1830"/>
      <c r="T11" s="1830"/>
      <c r="U11" s="1830"/>
      <c r="V11" s="1830"/>
      <c r="W11" s="1830"/>
      <c r="X11" s="1830"/>
      <c r="Y11" s="1830"/>
      <c r="Z11" s="1830"/>
      <c r="AA11" s="1830"/>
      <c r="AB11" s="1830"/>
      <c r="AC11" s="1830"/>
      <c r="AD11" s="1830"/>
    </row>
    <row r="12" spans="1:33" s="117" customFormat="1">
      <c r="A12" s="125"/>
      <c r="B12" s="454" t="s">
        <v>55</v>
      </c>
      <c r="C12" s="104" t="s">
        <v>56</v>
      </c>
      <c r="D12" s="104"/>
      <c r="E12" s="104"/>
      <c r="F12" s="149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06"/>
      <c r="AD12" s="1806"/>
    </row>
    <row r="13" spans="1:33" s="117" customFormat="1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806"/>
      <c r="AD13" s="1806"/>
    </row>
    <row r="14" spans="1:33" s="117" customFormat="1" ht="14.25" thickTop="1" thickBot="1">
      <c r="A14" s="151"/>
      <c r="B14" s="1602" t="s">
        <v>57</v>
      </c>
      <c r="C14" s="1602"/>
      <c r="D14" s="1602"/>
      <c r="E14" s="133" t="s">
        <v>109</v>
      </c>
      <c r="F14" s="133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806"/>
      <c r="AD14" s="1806"/>
    </row>
    <row r="15" spans="1:33" ht="7.5" customHeight="1" thickTop="1">
      <c r="A15" s="537"/>
      <c r="B15" s="749"/>
      <c r="C15" s="477"/>
      <c r="D15" s="6"/>
      <c r="E15" s="6"/>
      <c r="F15" s="6"/>
      <c r="G15" s="6"/>
      <c r="H15" s="6"/>
      <c r="I15" s="6"/>
      <c r="J15" s="6"/>
      <c r="K15" s="6"/>
      <c r="L15" s="6"/>
      <c r="M15" s="82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657"/>
      <c r="AC15" s="657"/>
      <c r="AD15" s="657"/>
      <c r="AE15" s="1"/>
      <c r="AF15" s="1"/>
      <c r="AG15" s="1"/>
    </row>
    <row r="16" spans="1:33">
      <c r="A16" s="182"/>
      <c r="B16" s="183"/>
      <c r="C16" s="189" t="s">
        <v>111</v>
      </c>
      <c r="D16" s="6"/>
      <c r="E16" s="6"/>
      <c r="F16" s="6"/>
      <c r="G16" s="6"/>
      <c r="H16" s="6"/>
      <c r="I16" s="6"/>
      <c r="J16" s="6"/>
      <c r="K16" s="6"/>
      <c r="L16" s="6"/>
      <c r="M16" s="829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7"/>
      <c r="AC16" s="207"/>
      <c r="AD16" s="207"/>
      <c r="AE16" s="66"/>
      <c r="AF16" s="66"/>
      <c r="AG16" s="66"/>
    </row>
    <row r="17" spans="1:30">
      <c r="A17" s="182" t="s">
        <v>112</v>
      </c>
      <c r="B17" s="185">
        <v>3054</v>
      </c>
      <c r="C17" s="186" t="s">
        <v>101</v>
      </c>
      <c r="D17" s="211"/>
      <c r="E17" s="211"/>
      <c r="F17" s="211"/>
      <c r="G17" s="830"/>
      <c r="H17" s="830"/>
      <c r="I17" s="203"/>
      <c r="J17" s="203"/>
      <c r="K17" s="203"/>
      <c r="L17" s="203"/>
      <c r="M17" s="203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1830"/>
      <c r="AD17" s="1830"/>
    </row>
    <row r="18" spans="1:30">
      <c r="A18" s="182"/>
      <c r="B18" s="183">
        <v>80</v>
      </c>
      <c r="C18" s="170" t="s">
        <v>93</v>
      </c>
      <c r="D18" s="211"/>
      <c r="E18" s="204"/>
      <c r="F18" s="204"/>
      <c r="G18" s="831"/>
      <c r="H18" s="831"/>
      <c r="I18" s="203"/>
      <c r="J18" s="203"/>
      <c r="K18" s="203"/>
      <c r="L18" s="203"/>
      <c r="M18" s="203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1830"/>
      <c r="AD18" s="1830"/>
    </row>
    <row r="19" spans="1:30">
      <c r="A19" s="182"/>
      <c r="B19" s="508">
        <v>80.001000000000005</v>
      </c>
      <c r="C19" s="186" t="s">
        <v>79</v>
      </c>
      <c r="D19" s="211"/>
      <c r="E19" s="204"/>
      <c r="F19" s="204"/>
      <c r="G19" s="831"/>
      <c r="H19" s="831"/>
      <c r="I19" s="203"/>
      <c r="J19" s="203"/>
      <c r="K19" s="203"/>
      <c r="L19" s="203"/>
      <c r="M19" s="203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1830"/>
      <c r="AD19" s="1830"/>
    </row>
    <row r="20" spans="1:30">
      <c r="A20" s="182"/>
      <c r="B20" s="632">
        <v>35</v>
      </c>
      <c r="C20" s="595" t="s">
        <v>350</v>
      </c>
      <c r="D20" s="211"/>
      <c r="E20" s="211"/>
      <c r="F20" s="211"/>
      <c r="G20" s="830"/>
      <c r="H20" s="830"/>
      <c r="I20" s="203"/>
      <c r="J20" s="203"/>
      <c r="K20" s="203"/>
      <c r="L20" s="203"/>
      <c r="M20" s="203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1830"/>
      <c r="AD20" s="1830"/>
    </row>
    <row r="21" spans="1:30">
      <c r="A21" s="182"/>
      <c r="B21" s="183">
        <v>44</v>
      </c>
      <c r="C21" s="170" t="s">
        <v>115</v>
      </c>
      <c r="D21" s="211"/>
      <c r="E21" s="211"/>
      <c r="F21" s="211"/>
      <c r="G21" s="830"/>
      <c r="H21" s="830"/>
      <c r="I21" s="203"/>
      <c r="J21" s="203"/>
      <c r="K21" s="203"/>
      <c r="L21" s="203"/>
      <c r="M21" s="203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1830"/>
      <c r="AD21" s="1830"/>
    </row>
    <row r="22" spans="1:30">
      <c r="A22" s="833"/>
      <c r="B22" s="293" t="s">
        <v>351</v>
      </c>
      <c r="C22" s="188" t="s">
        <v>191</v>
      </c>
      <c r="D22" s="180"/>
      <c r="E22" s="28">
        <v>0</v>
      </c>
      <c r="F22" s="180">
        <v>2600</v>
      </c>
      <c r="G22" s="192">
        <f t="shared" ref="G22" si="0">SUM(E22:F22)</f>
        <v>2600</v>
      </c>
      <c r="H22" s="192" t="s">
        <v>444</v>
      </c>
      <c r="I22" s="1535"/>
      <c r="J22" s="1535"/>
      <c r="K22" s="1535"/>
      <c r="L22" s="1535"/>
      <c r="M22" s="1535"/>
      <c r="N22" s="1504"/>
      <c r="O22" s="1504"/>
      <c r="P22" s="1504"/>
      <c r="Q22" s="1504"/>
      <c r="R22" s="1504"/>
      <c r="S22" s="1504"/>
      <c r="T22" s="1504"/>
      <c r="U22" s="1504"/>
      <c r="V22" s="1504"/>
      <c r="W22" s="1504"/>
      <c r="X22" s="207"/>
      <c r="Y22" s="207"/>
      <c r="Z22" s="207"/>
      <c r="AA22" s="207"/>
      <c r="AB22" s="207"/>
      <c r="AC22" s="1830"/>
      <c r="AD22" s="1830"/>
    </row>
    <row r="23" spans="1:30">
      <c r="A23" s="1003" t="s">
        <v>107</v>
      </c>
      <c r="B23" s="183">
        <v>44</v>
      </c>
      <c r="C23" s="1002" t="s">
        <v>115</v>
      </c>
      <c r="D23" s="180"/>
      <c r="E23" s="920">
        <f>SUM(E22:E22)</f>
        <v>0</v>
      </c>
      <c r="F23" s="181">
        <f>SUM(F22:F22)</f>
        <v>2600</v>
      </c>
      <c r="G23" s="181">
        <f>SUM(G22:G22)</f>
        <v>2600</v>
      </c>
      <c r="H23" s="180"/>
      <c r="I23" s="203"/>
      <c r="J23" s="203"/>
      <c r="K23" s="203"/>
      <c r="L23" s="203"/>
      <c r="M23" s="203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1830"/>
      <c r="AD23" s="1830"/>
    </row>
    <row r="24" spans="1:30">
      <c r="A24" s="295" t="s">
        <v>107</v>
      </c>
      <c r="B24" s="632">
        <v>35</v>
      </c>
      <c r="C24" s="595" t="s">
        <v>350</v>
      </c>
      <c r="D24" s="180"/>
      <c r="E24" s="999">
        <f>E23</f>
        <v>0</v>
      </c>
      <c r="F24" s="429">
        <f t="shared" ref="F24:G24" si="1">F23</f>
        <v>2600</v>
      </c>
      <c r="G24" s="429">
        <f t="shared" si="1"/>
        <v>2600</v>
      </c>
      <c r="H24" s="180"/>
      <c r="I24" s="203"/>
      <c r="J24" s="203"/>
      <c r="K24" s="203"/>
      <c r="L24" s="203"/>
      <c r="M24" s="203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1830"/>
      <c r="AD24" s="1830"/>
    </row>
    <row r="25" spans="1:30">
      <c r="A25" s="182" t="s">
        <v>107</v>
      </c>
      <c r="B25" s="508">
        <v>80.001000000000005</v>
      </c>
      <c r="C25" s="186" t="s">
        <v>79</v>
      </c>
      <c r="D25" s="180"/>
      <c r="E25" s="920">
        <f t="shared" ref="E25" si="2">E24</f>
        <v>0</v>
      </c>
      <c r="F25" s="434">
        <f t="shared" ref="F25:G25" si="3">F24</f>
        <v>2600</v>
      </c>
      <c r="G25" s="434">
        <f t="shared" si="3"/>
        <v>2600</v>
      </c>
      <c r="H25" s="180"/>
      <c r="I25" s="203"/>
      <c r="J25" s="203"/>
      <c r="K25" s="203"/>
      <c r="L25" s="203"/>
      <c r="M25" s="203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1830"/>
      <c r="AD25" s="1830"/>
    </row>
    <row r="26" spans="1:30">
      <c r="A26" s="295" t="s">
        <v>107</v>
      </c>
      <c r="B26" s="178">
        <v>80</v>
      </c>
      <c r="C26" s="170" t="s">
        <v>93</v>
      </c>
      <c r="D26" s="180"/>
      <c r="E26" s="999">
        <f>E25</f>
        <v>0</v>
      </c>
      <c r="F26" s="429">
        <f t="shared" ref="F26:G26" si="4">F25</f>
        <v>2600</v>
      </c>
      <c r="G26" s="429">
        <f t="shared" si="4"/>
        <v>2600</v>
      </c>
      <c r="H26" s="180"/>
      <c r="I26" s="203"/>
      <c r="J26" s="203"/>
      <c r="K26" s="203"/>
      <c r="L26" s="203"/>
      <c r="M26" s="203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1830"/>
      <c r="AD26" s="1830"/>
    </row>
    <row r="27" spans="1:30">
      <c r="A27" s="295" t="s">
        <v>107</v>
      </c>
      <c r="B27" s="289">
        <v>3054</v>
      </c>
      <c r="C27" s="189" t="s">
        <v>101</v>
      </c>
      <c r="D27" s="192"/>
      <c r="E27" s="1000">
        <f>SUM(E26,)</f>
        <v>0</v>
      </c>
      <c r="F27" s="512">
        <f t="shared" ref="F27:G27" si="5">SUM(F26,)</f>
        <v>2600</v>
      </c>
      <c r="G27" s="512">
        <f t="shared" si="5"/>
        <v>2600</v>
      </c>
      <c r="H27" s="192"/>
      <c r="I27" s="203"/>
      <c r="J27" s="203"/>
      <c r="K27" s="203"/>
      <c r="L27" s="203"/>
      <c r="M27" s="203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1830"/>
      <c r="AD27" s="1830"/>
    </row>
    <row r="28" spans="1:30">
      <c r="A28" s="197" t="s">
        <v>107</v>
      </c>
      <c r="B28" s="198"/>
      <c r="C28" s="199" t="s">
        <v>111</v>
      </c>
      <c r="D28" s="181"/>
      <c r="E28" s="920">
        <f>E27</f>
        <v>0</v>
      </c>
      <c r="F28" s="434">
        <f t="shared" ref="F28:G28" si="6">F27</f>
        <v>2600</v>
      </c>
      <c r="G28" s="434">
        <f t="shared" si="6"/>
        <v>2600</v>
      </c>
      <c r="H28" s="180"/>
      <c r="I28" s="203"/>
      <c r="J28" s="203"/>
      <c r="K28" s="203"/>
      <c r="L28" s="203"/>
      <c r="M28" s="203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1830"/>
      <c r="AD28" s="1830"/>
    </row>
    <row r="29" spans="1:30" ht="9" customHeight="1">
      <c r="A29" s="182"/>
      <c r="B29" s="183"/>
      <c r="C29" s="301"/>
      <c r="D29" s="180"/>
      <c r="E29" s="180"/>
      <c r="F29" s="180"/>
      <c r="G29" s="832"/>
      <c r="H29" s="832"/>
      <c r="I29" s="203"/>
      <c r="J29" s="203"/>
      <c r="K29" s="203"/>
      <c r="L29" s="203"/>
      <c r="M29" s="203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1830"/>
      <c r="AD29" s="1830"/>
    </row>
    <row r="30" spans="1:30">
      <c r="A30" s="295"/>
      <c r="B30" s="178"/>
      <c r="C30" s="189" t="s">
        <v>40</v>
      </c>
      <c r="D30" s="180"/>
      <c r="E30" s="180"/>
      <c r="F30" s="180"/>
      <c r="G30" s="832"/>
      <c r="H30" s="832"/>
      <c r="I30" s="203"/>
      <c r="J30" s="203"/>
      <c r="K30" s="203"/>
      <c r="L30" s="203"/>
      <c r="M30" s="203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1830"/>
      <c r="AD30" s="1830"/>
    </row>
    <row r="31" spans="1:30">
      <c r="A31" s="182" t="s">
        <v>112</v>
      </c>
      <c r="B31" s="185">
        <v>5054</v>
      </c>
      <c r="C31" s="186" t="s">
        <v>66</v>
      </c>
      <c r="D31" s="204"/>
      <c r="E31" s="204"/>
      <c r="F31" s="204"/>
      <c r="G31" s="831"/>
      <c r="H31" s="831"/>
      <c r="I31" s="203"/>
      <c r="J31" s="203"/>
      <c r="K31" s="203"/>
      <c r="L31" s="203"/>
      <c r="M31" s="203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1830"/>
      <c r="AD31" s="1830"/>
    </row>
    <row r="32" spans="1:30" ht="25.5">
      <c r="A32" s="295"/>
      <c r="B32" s="296">
        <v>5</v>
      </c>
      <c r="C32" s="188" t="s">
        <v>480</v>
      </c>
      <c r="D32" s="204"/>
      <c r="E32" s="204"/>
      <c r="F32" s="204"/>
      <c r="G32" s="831"/>
      <c r="H32" s="831"/>
      <c r="I32" s="203"/>
      <c r="J32" s="203"/>
      <c r="K32" s="203"/>
      <c r="L32" s="203"/>
      <c r="M32" s="203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1830"/>
      <c r="AD32" s="1830"/>
    </row>
    <row r="33" spans="1:30">
      <c r="A33" s="295"/>
      <c r="B33" s="508">
        <v>5.3369999999999997</v>
      </c>
      <c r="C33" s="173" t="s">
        <v>148</v>
      </c>
      <c r="D33" s="180"/>
      <c r="E33" s="192"/>
      <c r="F33" s="192"/>
      <c r="G33" s="835"/>
      <c r="H33" s="835"/>
      <c r="I33" s="203"/>
      <c r="J33" s="203"/>
      <c r="K33" s="203"/>
      <c r="L33" s="203"/>
      <c r="M33" s="203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1830"/>
      <c r="AD33" s="1830"/>
    </row>
    <row r="34" spans="1:30" ht="25.5">
      <c r="A34" s="295"/>
      <c r="B34" s="178">
        <v>61</v>
      </c>
      <c r="C34" s="132" t="s">
        <v>209</v>
      </c>
      <c r="D34" s="180"/>
      <c r="E34" s="192"/>
      <c r="F34" s="192"/>
      <c r="G34" s="835"/>
      <c r="H34" s="835"/>
      <c r="I34" s="203"/>
      <c r="J34" s="203"/>
      <c r="K34" s="203"/>
      <c r="L34" s="203"/>
      <c r="M34" s="203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1830"/>
      <c r="AD34" s="1830"/>
    </row>
    <row r="35" spans="1:30" ht="25.5">
      <c r="A35" s="295"/>
      <c r="B35" s="178">
        <v>85</v>
      </c>
      <c r="C35" s="132" t="s">
        <v>481</v>
      </c>
      <c r="D35" s="180"/>
      <c r="E35" s="192"/>
      <c r="F35" s="192"/>
      <c r="G35" s="835"/>
      <c r="H35" s="835"/>
      <c r="I35" s="203"/>
      <c r="J35" s="203"/>
      <c r="K35" s="203"/>
      <c r="L35" s="203"/>
      <c r="M35" s="203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1830"/>
      <c r="AD35" s="1830"/>
    </row>
    <row r="36" spans="1:30" ht="14.45" customHeight="1">
      <c r="A36" s="997"/>
      <c r="B36" s="836" t="s">
        <v>58</v>
      </c>
      <c r="C36" s="834" t="s">
        <v>23</v>
      </c>
      <c r="D36" s="399"/>
      <c r="E36" s="169">
        <f>70000+30000</f>
        <v>100000</v>
      </c>
      <c r="F36" s="399"/>
      <c r="G36" s="169">
        <f>SUM(E36:F36)</f>
        <v>100000</v>
      </c>
      <c r="H36" s="169" t="s">
        <v>446</v>
      </c>
      <c r="I36" s="1535"/>
      <c r="J36" s="1535"/>
      <c r="K36" s="1535"/>
      <c r="L36" s="1535"/>
      <c r="M36" s="1760"/>
      <c r="N36" s="1504"/>
      <c r="O36" s="1504"/>
      <c r="P36" s="1504"/>
      <c r="Q36" s="1504"/>
      <c r="R36" s="1504"/>
      <c r="S36" s="1504"/>
      <c r="T36" s="1504"/>
      <c r="U36" s="1504"/>
      <c r="V36" s="1504"/>
      <c r="W36" s="1504"/>
      <c r="X36" s="1504"/>
      <c r="Y36" s="207"/>
      <c r="Z36" s="207"/>
      <c r="AA36" s="207"/>
      <c r="AB36" s="207"/>
      <c r="AC36" s="1830"/>
      <c r="AD36" s="1830"/>
    </row>
    <row r="37" spans="1:30" ht="25.5">
      <c r="A37" s="492" t="s">
        <v>107</v>
      </c>
      <c r="B37" s="1144" t="s">
        <v>84</v>
      </c>
      <c r="C37" s="1145" t="s">
        <v>209</v>
      </c>
      <c r="D37" s="430"/>
      <c r="E37" s="434">
        <f>SUM(E36:E36)</f>
        <v>100000</v>
      </c>
      <c r="F37" s="401">
        <f>SUM(F36:F36)</f>
        <v>0</v>
      </c>
      <c r="G37" s="434">
        <f>SUM(G36:G36)</f>
        <v>100000</v>
      </c>
      <c r="H37" s="169"/>
      <c r="I37" s="203"/>
      <c r="J37" s="203"/>
      <c r="K37" s="203"/>
      <c r="L37" s="203"/>
      <c r="M37" s="203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1830"/>
      <c r="AD37" s="1830"/>
    </row>
    <row r="38" spans="1:30">
      <c r="A38" s="295" t="s">
        <v>107</v>
      </c>
      <c r="B38" s="508">
        <v>5.3369999999999997</v>
      </c>
      <c r="C38" s="173" t="s">
        <v>148</v>
      </c>
      <c r="D38" s="399"/>
      <c r="E38" s="434">
        <f>E37</f>
        <v>100000</v>
      </c>
      <c r="F38" s="920">
        <f t="shared" ref="F38:G38" si="7">F37</f>
        <v>0</v>
      </c>
      <c r="G38" s="434">
        <f t="shared" si="7"/>
        <v>100000</v>
      </c>
      <c r="H38" s="169"/>
      <c r="I38" s="203"/>
      <c r="J38" s="203"/>
      <c r="K38" s="203"/>
      <c r="L38" s="203"/>
      <c r="M38" s="203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1830"/>
      <c r="AD38" s="1830"/>
    </row>
    <row r="39" spans="1:30" ht="25.5">
      <c r="A39" s="295" t="s">
        <v>107</v>
      </c>
      <c r="B39" s="296">
        <v>5</v>
      </c>
      <c r="C39" s="188" t="s">
        <v>661</v>
      </c>
      <c r="D39" s="399"/>
      <c r="E39" s="434">
        <f>SUM(E38,)</f>
        <v>100000</v>
      </c>
      <c r="F39" s="920">
        <f t="shared" ref="F39:G40" si="8">SUM(F38,)</f>
        <v>0</v>
      </c>
      <c r="G39" s="434">
        <f t="shared" si="8"/>
        <v>100000</v>
      </c>
      <c r="H39" s="169"/>
      <c r="I39" s="203"/>
      <c r="J39" s="203"/>
      <c r="K39" s="203"/>
      <c r="L39" s="203"/>
      <c r="M39" s="203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1830"/>
      <c r="AD39" s="1830"/>
    </row>
    <row r="40" spans="1:30">
      <c r="A40" s="295" t="s">
        <v>107</v>
      </c>
      <c r="B40" s="289">
        <v>5054</v>
      </c>
      <c r="C40" s="189" t="s">
        <v>66</v>
      </c>
      <c r="D40" s="513"/>
      <c r="E40" s="512">
        <f>SUM(E39,)</f>
        <v>100000</v>
      </c>
      <c r="F40" s="1000">
        <f t="shared" si="8"/>
        <v>0</v>
      </c>
      <c r="G40" s="512">
        <f t="shared" si="8"/>
        <v>100000</v>
      </c>
      <c r="H40" s="512"/>
      <c r="I40" s="203"/>
      <c r="J40" s="203"/>
      <c r="K40" s="203"/>
      <c r="L40" s="203"/>
      <c r="M40" s="203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1830"/>
      <c r="AD40" s="1830"/>
    </row>
    <row r="41" spans="1:30">
      <c r="A41" s="197" t="s">
        <v>107</v>
      </c>
      <c r="B41" s="198"/>
      <c r="C41" s="199" t="s">
        <v>40</v>
      </c>
      <c r="D41" s="401"/>
      <c r="E41" s="434">
        <f t="shared" ref="E41" si="9">E40</f>
        <v>100000</v>
      </c>
      <c r="F41" s="920">
        <f t="shared" ref="F41:G41" si="10">F40</f>
        <v>0</v>
      </c>
      <c r="G41" s="434">
        <f t="shared" si="10"/>
        <v>100000</v>
      </c>
      <c r="H41" s="169"/>
      <c r="I41" s="203"/>
      <c r="J41" s="203"/>
      <c r="K41" s="203"/>
      <c r="L41" s="203"/>
      <c r="M41" s="203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1830"/>
      <c r="AD41" s="1830"/>
    </row>
    <row r="42" spans="1:30">
      <c r="A42" s="197" t="s">
        <v>107</v>
      </c>
      <c r="B42" s="198"/>
      <c r="C42" s="199" t="s">
        <v>108</v>
      </c>
      <c r="D42" s="181"/>
      <c r="E42" s="434">
        <f>E41+E28</f>
        <v>100000</v>
      </c>
      <c r="F42" s="434">
        <f t="shared" ref="F42:G42" si="11">F41+F28</f>
        <v>2600</v>
      </c>
      <c r="G42" s="434">
        <f t="shared" si="11"/>
        <v>102600</v>
      </c>
      <c r="H42" s="180"/>
      <c r="I42" s="203"/>
      <c r="J42" s="203"/>
      <c r="K42" s="203"/>
      <c r="L42" s="203"/>
      <c r="M42" s="203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1830"/>
      <c r="AD42" s="1830"/>
    </row>
    <row r="43" spans="1:30" ht="15" customHeight="1">
      <c r="A43" s="1616" t="s">
        <v>449</v>
      </c>
      <c r="B43" s="1616"/>
      <c r="C43" s="1616"/>
      <c r="D43" s="180"/>
      <c r="E43" s="169"/>
      <c r="F43" s="180"/>
      <c r="G43" s="180"/>
      <c r="H43" s="180"/>
      <c r="I43" s="203"/>
      <c r="J43" s="203"/>
      <c r="K43" s="203"/>
      <c r="L43" s="203"/>
      <c r="M43" s="203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1830"/>
      <c r="AD43" s="1830"/>
    </row>
    <row r="44" spans="1:30">
      <c r="A44" s="1420" t="s">
        <v>444</v>
      </c>
      <c r="B44" s="1659" t="s">
        <v>491</v>
      </c>
      <c r="C44" s="1659"/>
      <c r="D44" s="180"/>
      <c r="E44" s="169"/>
      <c r="F44" s="180"/>
      <c r="G44" s="180"/>
      <c r="H44" s="180"/>
      <c r="I44" s="203"/>
      <c r="J44" s="203"/>
      <c r="K44" s="203"/>
      <c r="L44" s="203"/>
      <c r="M44" s="203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1830"/>
      <c r="AD44" s="1830"/>
    </row>
    <row r="45" spans="1:30">
      <c r="A45" s="1421" t="s">
        <v>446</v>
      </c>
      <c r="B45" s="1658" t="s">
        <v>508</v>
      </c>
      <c r="C45" s="1658"/>
      <c r="D45" s="180"/>
      <c r="E45" s="169"/>
      <c r="F45" s="180"/>
      <c r="G45" s="180"/>
      <c r="H45" s="180"/>
      <c r="I45" s="203"/>
      <c r="J45" s="203"/>
      <c r="K45" s="203"/>
      <c r="L45" s="203"/>
      <c r="M45" s="203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1830"/>
      <c r="AD45" s="1830"/>
    </row>
    <row r="46" spans="1:30">
      <c r="A46" s="947"/>
      <c r="B46" s="947"/>
      <c r="C46" s="947"/>
      <c r="D46" s="180"/>
      <c r="E46" s="169"/>
      <c r="F46" s="180"/>
      <c r="G46" s="180"/>
      <c r="H46" s="180"/>
      <c r="I46" s="203"/>
      <c r="J46" s="203"/>
      <c r="K46" s="203"/>
      <c r="L46" s="203"/>
      <c r="M46" s="203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1830"/>
      <c r="AD46" s="1830"/>
    </row>
    <row r="47" spans="1:30">
      <c r="A47" s="1661" t="s">
        <v>457</v>
      </c>
      <c r="B47" s="1661"/>
      <c r="C47" s="1661"/>
      <c r="D47" s="1661"/>
      <c r="E47" s="1661"/>
      <c r="F47" s="1661"/>
      <c r="G47" s="1661"/>
      <c r="H47" s="1661"/>
      <c r="I47" s="203"/>
      <c r="J47" s="203"/>
      <c r="K47" s="203"/>
      <c r="L47" s="203"/>
      <c r="M47" s="203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1830"/>
      <c r="AD47" s="1830"/>
    </row>
    <row r="48" spans="1:30">
      <c r="A48" s="1661"/>
      <c r="B48" s="1661"/>
      <c r="C48" s="1661"/>
      <c r="D48" s="1661"/>
      <c r="E48" s="1661"/>
      <c r="F48" s="1661"/>
      <c r="G48" s="1661"/>
      <c r="H48" s="1661"/>
      <c r="I48" s="203"/>
      <c r="J48" s="203"/>
      <c r="K48" s="203"/>
      <c r="L48" s="203"/>
      <c r="M48" s="203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1830"/>
      <c r="AD48" s="1830"/>
    </row>
    <row r="49" spans="1:30">
      <c r="A49" s="1661"/>
      <c r="B49" s="1661"/>
      <c r="C49" s="1661"/>
      <c r="D49" s="1661"/>
      <c r="E49" s="1661"/>
      <c r="F49" s="1661"/>
      <c r="G49" s="1661"/>
      <c r="H49" s="1661"/>
      <c r="I49" s="203"/>
      <c r="J49" s="203"/>
      <c r="K49" s="203"/>
      <c r="L49" s="203"/>
      <c r="M49" s="203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1830"/>
      <c r="AD49" s="1830"/>
    </row>
    <row r="50" spans="1:30">
      <c r="B50" s="178">
        <v>5054</v>
      </c>
      <c r="C50" s="188" t="s">
        <v>66</v>
      </c>
      <c r="I50" s="1830"/>
      <c r="J50" s="1830"/>
      <c r="K50" s="1830"/>
      <c r="L50" s="1830"/>
      <c r="M50" s="1830"/>
      <c r="N50" s="1830"/>
      <c r="O50" s="1830"/>
      <c r="P50" s="1830"/>
      <c r="Q50" s="1830"/>
      <c r="R50" s="1830"/>
      <c r="S50" s="1830"/>
      <c r="T50" s="1830"/>
      <c r="U50" s="1830"/>
      <c r="V50" s="1830"/>
      <c r="W50" s="1830"/>
      <c r="X50" s="1830"/>
      <c r="Y50" s="1830"/>
      <c r="Z50" s="1830"/>
      <c r="AA50" s="1830"/>
      <c r="AB50" s="1830"/>
      <c r="AC50" s="1830"/>
      <c r="AD50" s="1830"/>
    </row>
    <row r="51" spans="1:30" ht="25.5">
      <c r="A51" s="1478"/>
      <c r="B51" s="296">
        <v>5</v>
      </c>
      <c r="C51" s="188" t="s">
        <v>661</v>
      </c>
      <c r="I51" s="1830"/>
      <c r="J51" s="1830"/>
      <c r="K51" s="1830"/>
      <c r="L51" s="1830"/>
      <c r="M51" s="1830"/>
      <c r="N51" s="1830"/>
      <c r="O51" s="1830"/>
      <c r="P51" s="1830"/>
      <c r="Q51" s="1830"/>
      <c r="R51" s="1830"/>
      <c r="S51" s="1830"/>
      <c r="T51" s="1830"/>
      <c r="U51" s="1830"/>
      <c r="V51" s="1830"/>
      <c r="W51" s="1830"/>
      <c r="X51" s="1830"/>
      <c r="Y51" s="1830"/>
      <c r="Z51" s="1830"/>
      <c r="AA51" s="1830"/>
      <c r="AB51" s="1830"/>
      <c r="AC51" s="1830"/>
      <c r="AD51" s="1830"/>
    </row>
    <row r="52" spans="1:30">
      <c r="B52" s="1480" t="s">
        <v>674</v>
      </c>
      <c r="C52" s="948" t="s">
        <v>442</v>
      </c>
      <c r="E52" s="116"/>
      <c r="H52" s="451"/>
      <c r="I52" s="1830"/>
      <c r="J52" s="1830"/>
      <c r="K52" s="1830"/>
      <c r="L52" s="1830"/>
      <c r="M52" s="1830"/>
      <c r="N52" s="1830"/>
      <c r="O52" s="1830"/>
      <c r="P52" s="1830"/>
      <c r="Q52" s="1830"/>
      <c r="R52" s="1830"/>
      <c r="S52" s="1830"/>
      <c r="T52" s="1830"/>
      <c r="U52" s="1830"/>
      <c r="V52" s="1830"/>
      <c r="W52" s="1830"/>
      <c r="X52" s="1830"/>
      <c r="Y52" s="1830"/>
      <c r="Z52" s="1830"/>
      <c r="AA52" s="1830"/>
      <c r="AB52" s="1830"/>
      <c r="AC52" s="1830"/>
      <c r="AD52" s="1830"/>
    </row>
    <row r="53" spans="1:30">
      <c r="A53" s="452"/>
      <c r="B53" s="452"/>
      <c r="C53" s="949" t="s">
        <v>443</v>
      </c>
      <c r="E53" s="451">
        <f>70000+30000</f>
        <v>100000</v>
      </c>
      <c r="F53" s="909">
        <v>0</v>
      </c>
      <c r="G53" s="451">
        <f>F53+E53+D52</f>
        <v>100000</v>
      </c>
      <c r="I53" s="1830"/>
      <c r="J53" s="1830"/>
      <c r="K53" s="1830"/>
      <c r="L53" s="1830"/>
      <c r="M53" s="1830"/>
      <c r="N53" s="1830"/>
      <c r="O53" s="1830"/>
      <c r="P53" s="1830"/>
      <c r="Q53" s="1830"/>
      <c r="R53" s="1830"/>
      <c r="S53" s="1830"/>
      <c r="T53" s="1830"/>
      <c r="U53" s="1830"/>
      <c r="V53" s="1830"/>
      <c r="W53" s="1830"/>
      <c r="X53" s="1830"/>
      <c r="Y53" s="1830"/>
      <c r="Z53" s="1830"/>
      <c r="AA53" s="1830"/>
      <c r="AB53" s="1830"/>
      <c r="AC53" s="1830"/>
      <c r="AD53" s="1830"/>
    </row>
    <row r="54" spans="1:30">
      <c r="A54" s="1659"/>
      <c r="B54" s="1659"/>
      <c r="C54" s="1659"/>
      <c r="I54" s="1830"/>
      <c r="J54" s="1830"/>
      <c r="K54" s="1830"/>
      <c r="L54" s="1830"/>
      <c r="M54" s="1830"/>
      <c r="N54" s="1830"/>
      <c r="O54" s="1830"/>
      <c r="P54" s="1830"/>
      <c r="Q54" s="1830"/>
      <c r="R54" s="1830"/>
      <c r="S54" s="1830"/>
      <c r="T54" s="1830"/>
      <c r="U54" s="1830"/>
      <c r="V54" s="1830"/>
      <c r="W54" s="1830"/>
      <c r="X54" s="1830"/>
      <c r="Y54" s="1830"/>
      <c r="Z54" s="1830"/>
      <c r="AA54" s="1830"/>
      <c r="AB54" s="1830"/>
      <c r="AC54" s="1830"/>
      <c r="AD54" s="1830"/>
    </row>
    <row r="55" spans="1:30">
      <c r="A55" s="116"/>
      <c r="B55" s="116"/>
      <c r="C55" s="1830"/>
      <c r="D55" s="1831"/>
      <c r="E55" s="1831"/>
      <c r="F55" s="1830"/>
      <c r="G55" s="1830"/>
      <c r="H55" s="1830"/>
      <c r="I55" s="1830"/>
      <c r="J55" s="1830"/>
      <c r="K55" s="1830"/>
      <c r="L55" s="1830"/>
      <c r="M55" s="1830"/>
      <c r="N55" s="1830"/>
      <c r="O55" s="1830"/>
      <c r="P55" s="1830"/>
      <c r="Q55" s="1830"/>
      <c r="R55" s="1830"/>
      <c r="S55" s="1830"/>
      <c r="T55" s="1830"/>
      <c r="U55" s="1830"/>
      <c r="V55" s="1830"/>
      <c r="W55" s="1830"/>
      <c r="X55" s="1830"/>
      <c r="Y55" s="1830"/>
      <c r="Z55" s="1830"/>
      <c r="AA55" s="1830"/>
      <c r="AB55" s="1830"/>
      <c r="AC55" s="1830"/>
      <c r="AD55" s="1830"/>
    </row>
    <row r="56" spans="1:30" ht="21" customHeight="1">
      <c r="A56" s="116"/>
      <c r="B56" s="116"/>
      <c r="C56" s="1830"/>
      <c r="D56" s="1831"/>
      <c r="E56" s="1831"/>
      <c r="F56" s="1830"/>
      <c r="G56" s="1830"/>
      <c r="H56" s="1830"/>
      <c r="I56" s="1830"/>
      <c r="J56" s="1830"/>
      <c r="K56" s="1830"/>
      <c r="L56" s="1830"/>
      <c r="M56" s="1830"/>
      <c r="N56" s="1830"/>
      <c r="O56" s="1830"/>
      <c r="P56" s="1830"/>
      <c r="Q56" s="1830"/>
      <c r="R56" s="1830"/>
      <c r="S56" s="1830"/>
      <c r="T56" s="1830"/>
      <c r="U56" s="1830"/>
      <c r="V56" s="1830"/>
      <c r="W56" s="1830"/>
      <c r="X56" s="1830"/>
      <c r="Y56" s="1830"/>
      <c r="Z56" s="1830"/>
      <c r="AA56" s="1830"/>
      <c r="AB56" s="1830"/>
      <c r="AC56" s="1830"/>
      <c r="AD56" s="1830"/>
    </row>
    <row r="57" spans="1:30">
      <c r="C57" s="1830"/>
      <c r="D57" s="1731"/>
      <c r="E57" s="918"/>
      <c r="F57" s="1731"/>
      <c r="G57" s="918"/>
      <c r="H57" s="918"/>
      <c r="I57" s="1830"/>
      <c r="J57" s="1830"/>
      <c r="K57" s="1830"/>
      <c r="L57" s="1830"/>
      <c r="M57" s="1830"/>
      <c r="N57" s="1830"/>
      <c r="O57" s="1830"/>
      <c r="P57" s="1830"/>
      <c r="Q57" s="1830"/>
      <c r="R57" s="1830"/>
      <c r="S57" s="1830"/>
      <c r="T57" s="1830"/>
      <c r="U57" s="1830"/>
      <c r="V57" s="1830"/>
      <c r="W57" s="1830"/>
      <c r="X57" s="1830"/>
      <c r="Y57" s="1830"/>
      <c r="Z57" s="1830"/>
      <c r="AA57" s="1830"/>
      <c r="AB57" s="1830"/>
      <c r="AC57" s="1830"/>
      <c r="AD57" s="1830"/>
    </row>
    <row r="58" spans="1:30">
      <c r="C58" s="1830"/>
      <c r="D58" s="540"/>
      <c r="E58" s="540"/>
      <c r="F58" s="540"/>
      <c r="G58" s="540"/>
      <c r="H58" s="540"/>
      <c r="I58" s="1830"/>
      <c r="J58" s="1830"/>
      <c r="K58" s="1830"/>
      <c r="L58" s="1830"/>
      <c r="M58" s="1830"/>
      <c r="N58" s="1830"/>
      <c r="O58" s="1830"/>
      <c r="P58" s="1830"/>
      <c r="Q58" s="1830"/>
      <c r="R58" s="1830"/>
      <c r="S58" s="1830"/>
      <c r="T58" s="1830"/>
      <c r="U58" s="1830"/>
      <c r="V58" s="1830"/>
      <c r="W58" s="1830"/>
      <c r="X58" s="1830"/>
      <c r="Y58" s="1830"/>
      <c r="Z58" s="1830"/>
      <c r="AA58" s="1830"/>
      <c r="AB58" s="1830"/>
      <c r="AC58" s="1830"/>
      <c r="AD58" s="1830"/>
    </row>
    <row r="59" spans="1:30">
      <c r="C59" s="1830"/>
      <c r="D59" s="1831"/>
      <c r="E59" s="1831"/>
      <c r="F59" s="1830"/>
      <c r="G59" s="1830"/>
      <c r="H59" s="1830"/>
      <c r="I59" s="1830"/>
      <c r="J59" s="1830"/>
      <c r="K59" s="1830"/>
      <c r="L59" s="1830"/>
      <c r="M59" s="1830"/>
      <c r="N59" s="1830"/>
      <c r="O59" s="1830"/>
      <c r="P59" s="1830"/>
      <c r="Q59" s="1830"/>
      <c r="R59" s="1830"/>
      <c r="S59" s="1830"/>
      <c r="T59" s="1830"/>
      <c r="U59" s="1830"/>
      <c r="V59" s="1830"/>
      <c r="W59" s="1830"/>
      <c r="X59" s="1830"/>
      <c r="Y59" s="1830"/>
      <c r="Z59" s="1830"/>
      <c r="AA59" s="1830"/>
      <c r="AB59" s="1830"/>
      <c r="AC59" s="1830"/>
      <c r="AD59" s="1830"/>
    </row>
    <row r="60" spans="1:30">
      <c r="I60" s="1830"/>
      <c r="J60" s="1830"/>
      <c r="K60" s="1830"/>
      <c r="L60" s="1830"/>
      <c r="M60" s="1830"/>
      <c r="N60" s="1830"/>
      <c r="O60" s="1830"/>
      <c r="P60" s="1830"/>
      <c r="Q60" s="1830"/>
      <c r="R60" s="1830"/>
      <c r="S60" s="1830"/>
      <c r="T60" s="1830"/>
      <c r="U60" s="1830"/>
      <c r="V60" s="1830"/>
      <c r="W60" s="1830"/>
      <c r="X60" s="1830"/>
      <c r="Y60" s="1830"/>
      <c r="Z60" s="1830"/>
      <c r="AA60" s="1830"/>
      <c r="AB60" s="1830"/>
      <c r="AC60" s="1830"/>
      <c r="AD60" s="1830"/>
    </row>
    <row r="61" spans="1:30">
      <c r="I61" s="1830"/>
      <c r="J61" s="1830"/>
      <c r="K61" s="1830"/>
      <c r="L61" s="1830"/>
      <c r="M61" s="1830"/>
      <c r="N61" s="1830"/>
      <c r="O61" s="1830"/>
      <c r="P61" s="1830"/>
      <c r="Q61" s="1830"/>
      <c r="R61" s="1830"/>
      <c r="S61" s="1830"/>
      <c r="T61" s="1830"/>
      <c r="U61" s="1830"/>
      <c r="V61" s="1830"/>
      <c r="W61" s="1830"/>
      <c r="X61" s="1830"/>
      <c r="Y61" s="1830"/>
      <c r="Z61" s="1830"/>
      <c r="AA61" s="1830"/>
      <c r="AB61" s="1830"/>
      <c r="AC61" s="1830"/>
      <c r="AD61" s="1830"/>
    </row>
    <row r="62" spans="1:30">
      <c r="I62" s="1830"/>
      <c r="J62" s="1830"/>
      <c r="K62" s="1830"/>
      <c r="L62" s="1830"/>
      <c r="M62" s="1830"/>
      <c r="N62" s="1830"/>
      <c r="O62" s="1830"/>
      <c r="P62" s="1830"/>
      <c r="Q62" s="1830"/>
      <c r="R62" s="1830"/>
      <c r="S62" s="1830"/>
      <c r="T62" s="1830"/>
      <c r="U62" s="1830"/>
      <c r="V62" s="1830"/>
      <c r="W62" s="1830"/>
      <c r="X62" s="1830"/>
      <c r="Y62" s="1830"/>
      <c r="Z62" s="1830"/>
      <c r="AA62" s="1830"/>
      <c r="AB62" s="1830"/>
      <c r="AC62" s="1830"/>
      <c r="AD62" s="1830"/>
    </row>
    <row r="63" spans="1:30">
      <c r="I63" s="1830"/>
      <c r="J63" s="1830"/>
      <c r="K63" s="1830"/>
      <c r="L63" s="1830"/>
      <c r="M63" s="1830"/>
      <c r="N63" s="1830"/>
      <c r="O63" s="1830"/>
      <c r="P63" s="1830"/>
      <c r="Q63" s="1830"/>
      <c r="R63" s="1830"/>
      <c r="S63" s="1830"/>
      <c r="T63" s="1830"/>
      <c r="U63" s="1830"/>
      <c r="V63" s="1830"/>
      <c r="W63" s="1830"/>
      <c r="X63" s="1830"/>
      <c r="Y63" s="1830"/>
      <c r="Z63" s="1830"/>
      <c r="AA63" s="1830"/>
      <c r="AB63" s="1830"/>
      <c r="AC63" s="1830"/>
      <c r="AD63" s="1830"/>
    </row>
    <row r="64" spans="1:30">
      <c r="I64" s="1830"/>
      <c r="J64" s="1830"/>
      <c r="K64" s="1830"/>
      <c r="L64" s="1830"/>
      <c r="M64" s="1830"/>
      <c r="N64" s="1830"/>
      <c r="O64" s="1830"/>
      <c r="P64" s="1830"/>
      <c r="Q64" s="1830"/>
      <c r="R64" s="1830"/>
      <c r="S64" s="1830"/>
      <c r="T64" s="1830"/>
      <c r="U64" s="1830"/>
      <c r="V64" s="1830"/>
      <c r="W64" s="1830"/>
      <c r="X64" s="1830"/>
      <c r="Y64" s="1830"/>
      <c r="Z64" s="1830"/>
      <c r="AA64" s="1830"/>
      <c r="AB64" s="1830"/>
      <c r="AC64" s="1830"/>
      <c r="AD64" s="1830"/>
    </row>
    <row r="65" spans="9:30">
      <c r="I65" s="1830"/>
      <c r="J65" s="1830"/>
      <c r="K65" s="1830"/>
      <c r="L65" s="1830"/>
      <c r="M65" s="1830"/>
      <c r="N65" s="1830"/>
      <c r="O65" s="1830"/>
      <c r="P65" s="1830"/>
      <c r="Q65" s="1830"/>
      <c r="R65" s="1830"/>
      <c r="S65" s="1830"/>
      <c r="T65" s="1830"/>
      <c r="U65" s="1830"/>
      <c r="V65" s="1830"/>
      <c r="W65" s="1830"/>
      <c r="X65" s="1830"/>
      <c r="Y65" s="1830"/>
      <c r="Z65" s="1830"/>
      <c r="AA65" s="1830"/>
      <c r="AB65" s="1830"/>
      <c r="AC65" s="1830"/>
      <c r="AD65" s="1830"/>
    </row>
    <row r="66" spans="9:30">
      <c r="I66" s="1830"/>
      <c r="J66" s="1830"/>
      <c r="K66" s="1830"/>
      <c r="L66" s="1830"/>
      <c r="M66" s="1830"/>
      <c r="N66" s="1830"/>
      <c r="O66" s="1830"/>
      <c r="P66" s="1830"/>
      <c r="Q66" s="1830"/>
      <c r="R66" s="1830"/>
      <c r="S66" s="1830"/>
      <c r="T66" s="1830"/>
      <c r="U66" s="1830"/>
      <c r="V66" s="1830"/>
      <c r="W66" s="1830"/>
      <c r="X66" s="1830"/>
      <c r="Y66" s="1830"/>
      <c r="Z66" s="1830"/>
      <c r="AA66" s="1830"/>
      <c r="AB66" s="1830"/>
      <c r="AC66" s="1830"/>
      <c r="AD66" s="1830"/>
    </row>
    <row r="67" spans="9:30">
      <c r="I67" s="1830"/>
      <c r="J67" s="1830"/>
      <c r="K67" s="1830"/>
      <c r="L67" s="1830"/>
      <c r="M67" s="1830"/>
      <c r="N67" s="1830"/>
      <c r="O67" s="1830"/>
      <c r="P67" s="1830"/>
      <c r="Q67" s="1830"/>
      <c r="R67" s="1830"/>
      <c r="S67" s="1830"/>
      <c r="T67" s="1830"/>
      <c r="U67" s="1830"/>
      <c r="V67" s="1830"/>
      <c r="W67" s="1830"/>
      <c r="X67" s="1830"/>
      <c r="Y67" s="1830"/>
      <c r="Z67" s="1830"/>
      <c r="AA67" s="1830"/>
      <c r="AB67" s="1830"/>
      <c r="AC67" s="1830"/>
      <c r="AD67" s="1830"/>
    </row>
    <row r="68" spans="9:30">
      <c r="I68" s="1830"/>
      <c r="J68" s="1830"/>
      <c r="K68" s="1830"/>
      <c r="L68" s="1830"/>
      <c r="M68" s="1830"/>
      <c r="N68" s="1830"/>
      <c r="O68" s="1830"/>
      <c r="P68" s="1830"/>
      <c r="Q68" s="1830"/>
      <c r="R68" s="1830"/>
      <c r="S68" s="1830"/>
      <c r="T68" s="1830"/>
      <c r="U68" s="1830"/>
      <c r="V68" s="1830"/>
      <c r="W68" s="1830"/>
      <c r="X68" s="1830"/>
      <c r="Y68" s="1830"/>
      <c r="Z68" s="1830"/>
      <c r="AA68" s="1830"/>
      <c r="AB68" s="1830"/>
      <c r="AC68" s="1830"/>
      <c r="AD68" s="1830"/>
    </row>
    <row r="69" spans="9:30">
      <c r="I69" s="1830"/>
      <c r="J69" s="1830"/>
      <c r="K69" s="1830"/>
      <c r="L69" s="1830"/>
      <c r="M69" s="1830"/>
      <c r="N69" s="1830"/>
      <c r="O69" s="1830"/>
      <c r="P69" s="1830"/>
      <c r="Q69" s="1830"/>
      <c r="R69" s="1830"/>
      <c r="S69" s="1830"/>
      <c r="T69" s="1830"/>
      <c r="U69" s="1830"/>
      <c r="V69" s="1830"/>
      <c r="W69" s="1830"/>
      <c r="X69" s="1830"/>
      <c r="Y69" s="1830"/>
      <c r="Z69" s="1830"/>
      <c r="AA69" s="1830"/>
      <c r="AB69" s="1830"/>
      <c r="AC69" s="1830"/>
      <c r="AD69" s="1830"/>
    </row>
    <row r="70" spans="9:30">
      <c r="I70" s="1830"/>
      <c r="J70" s="1830"/>
      <c r="K70" s="1830"/>
      <c r="L70" s="1830"/>
      <c r="M70" s="1830"/>
      <c r="N70" s="1830"/>
      <c r="O70" s="1830"/>
      <c r="P70" s="1830"/>
      <c r="Q70" s="1830"/>
      <c r="R70" s="1830"/>
      <c r="S70" s="1830"/>
      <c r="T70" s="1830"/>
      <c r="U70" s="1830"/>
      <c r="V70" s="1830"/>
      <c r="W70" s="1830"/>
      <c r="X70" s="1830"/>
      <c r="Y70" s="1830"/>
      <c r="Z70" s="1830"/>
      <c r="AA70" s="1830"/>
      <c r="AB70" s="1830"/>
      <c r="AC70" s="1830"/>
      <c r="AD70" s="1830"/>
    </row>
    <row r="71" spans="9:30">
      <c r="I71" s="1830"/>
      <c r="J71" s="1830"/>
      <c r="K71" s="1830"/>
      <c r="L71" s="1830"/>
      <c r="M71" s="1830"/>
      <c r="N71" s="1830"/>
      <c r="O71" s="1830"/>
      <c r="P71" s="1830"/>
      <c r="Q71" s="1830"/>
      <c r="R71" s="1830"/>
      <c r="S71" s="1830"/>
      <c r="T71" s="1830"/>
      <c r="U71" s="1830"/>
      <c r="V71" s="1830"/>
      <c r="W71" s="1830"/>
      <c r="X71" s="1830"/>
      <c r="Y71" s="1830"/>
      <c r="Z71" s="1830"/>
      <c r="AA71" s="1830"/>
      <c r="AB71" s="1830"/>
      <c r="AC71" s="1830"/>
      <c r="AD71" s="1830"/>
    </row>
    <row r="72" spans="9:30">
      <c r="I72" s="1830"/>
      <c r="J72" s="1830"/>
      <c r="K72" s="1830"/>
      <c r="L72" s="1830"/>
      <c r="M72" s="1830"/>
      <c r="N72" s="1830"/>
      <c r="O72" s="1830"/>
      <c r="P72" s="1830"/>
      <c r="Q72" s="1830"/>
      <c r="R72" s="1830"/>
      <c r="S72" s="1830"/>
      <c r="T72" s="1830"/>
      <c r="U72" s="1830"/>
      <c r="V72" s="1830"/>
      <c r="W72" s="1830"/>
      <c r="X72" s="1830"/>
      <c r="Y72" s="1830"/>
      <c r="Z72" s="1830"/>
      <c r="AA72" s="1830"/>
      <c r="AB72" s="1830"/>
      <c r="AC72" s="1830"/>
      <c r="AD72" s="1830"/>
    </row>
    <row r="73" spans="9:30">
      <c r="I73" s="1830"/>
      <c r="J73" s="1830"/>
      <c r="K73" s="1830"/>
      <c r="L73" s="1830"/>
      <c r="M73" s="1830"/>
      <c r="N73" s="1830"/>
      <c r="O73" s="1830"/>
      <c r="P73" s="1830"/>
      <c r="Q73" s="1830"/>
      <c r="R73" s="1830"/>
      <c r="S73" s="1830"/>
      <c r="T73" s="1830"/>
      <c r="U73" s="1830"/>
      <c r="V73" s="1830"/>
      <c r="W73" s="1830"/>
      <c r="X73" s="1830"/>
      <c r="Y73" s="1830"/>
      <c r="Z73" s="1830"/>
      <c r="AA73" s="1830"/>
      <c r="AB73" s="1830"/>
      <c r="AC73" s="1830"/>
      <c r="AD73" s="1830"/>
    </row>
    <row r="74" spans="9:30">
      <c r="I74" s="1830"/>
      <c r="J74" s="1830"/>
      <c r="K74" s="1830"/>
      <c r="L74" s="1830"/>
      <c r="M74" s="1830"/>
      <c r="N74" s="1830"/>
      <c r="O74" s="1830"/>
      <c r="P74" s="1830"/>
      <c r="Q74" s="1830"/>
      <c r="R74" s="1830"/>
      <c r="S74" s="1830"/>
      <c r="T74" s="1830"/>
      <c r="U74" s="1830"/>
      <c r="V74" s="1830"/>
      <c r="W74" s="1830"/>
      <c r="X74" s="1830"/>
      <c r="Y74" s="1830"/>
      <c r="Z74" s="1830"/>
      <c r="AA74" s="1830"/>
      <c r="AB74" s="1830"/>
      <c r="AC74" s="1830"/>
      <c r="AD74" s="1830"/>
    </row>
    <row r="75" spans="9:30">
      <c r="I75" s="1830"/>
      <c r="J75" s="1830"/>
      <c r="K75" s="1830"/>
      <c r="L75" s="1830"/>
      <c r="M75" s="1830"/>
      <c r="N75" s="1830"/>
      <c r="O75" s="1830"/>
      <c r="P75" s="1830"/>
      <c r="Q75" s="1830"/>
      <c r="R75" s="1830"/>
      <c r="S75" s="1830"/>
      <c r="T75" s="1830"/>
      <c r="U75" s="1830"/>
      <c r="V75" s="1830"/>
      <c r="W75" s="1830"/>
      <c r="X75" s="1830"/>
      <c r="Y75" s="1830"/>
      <c r="Z75" s="1830"/>
      <c r="AA75" s="1830"/>
      <c r="AB75" s="1830"/>
      <c r="AC75" s="1830"/>
      <c r="AD75" s="1830"/>
    </row>
    <row r="76" spans="9:30">
      <c r="I76" s="1830"/>
      <c r="J76" s="1830"/>
      <c r="K76" s="1830"/>
      <c r="L76" s="1830"/>
      <c r="M76" s="1830"/>
      <c r="N76" s="1830"/>
      <c r="O76" s="1830"/>
      <c r="P76" s="1830"/>
      <c r="Q76" s="1830"/>
      <c r="R76" s="1830"/>
      <c r="S76" s="1830"/>
      <c r="T76" s="1830"/>
      <c r="U76" s="1830"/>
      <c r="V76" s="1830"/>
      <c r="W76" s="1830"/>
      <c r="X76" s="1830"/>
      <c r="Y76" s="1830"/>
      <c r="Z76" s="1830"/>
      <c r="AA76" s="1830"/>
      <c r="AB76" s="1830"/>
      <c r="AC76" s="1830"/>
      <c r="AD76" s="1830"/>
    </row>
    <row r="77" spans="9:30">
      <c r="I77" s="1830"/>
      <c r="J77" s="1830"/>
      <c r="K77" s="1830"/>
      <c r="L77" s="1830"/>
      <c r="M77" s="1830"/>
      <c r="N77" s="1830"/>
      <c r="O77" s="1830"/>
      <c r="P77" s="1830"/>
      <c r="Q77" s="1830"/>
      <c r="R77" s="1830"/>
      <c r="S77" s="1830"/>
      <c r="T77" s="1830"/>
      <c r="U77" s="1830"/>
      <c r="V77" s="1830"/>
      <c r="W77" s="1830"/>
      <c r="X77" s="1830"/>
      <c r="Y77" s="1830"/>
      <c r="Z77" s="1830"/>
      <c r="AA77" s="1830"/>
      <c r="AB77" s="1830"/>
      <c r="AC77" s="1830"/>
      <c r="AD77" s="1830"/>
    </row>
    <row r="78" spans="9:30">
      <c r="I78" s="1830"/>
      <c r="J78" s="1830"/>
      <c r="K78" s="1830"/>
      <c r="L78" s="1830"/>
      <c r="M78" s="1830"/>
      <c r="N78" s="1830"/>
      <c r="O78" s="1830"/>
      <c r="P78" s="1830"/>
      <c r="Q78" s="1830"/>
      <c r="R78" s="1830"/>
      <c r="S78" s="1830"/>
      <c r="T78" s="1830"/>
      <c r="U78" s="1830"/>
      <c r="V78" s="1830"/>
      <c r="W78" s="1830"/>
      <c r="X78" s="1830"/>
      <c r="Y78" s="1830"/>
      <c r="Z78" s="1830"/>
      <c r="AA78" s="1830"/>
      <c r="AB78" s="1830"/>
      <c r="AC78" s="1830"/>
      <c r="AD78" s="1830"/>
    </row>
    <row r="79" spans="9:30">
      <c r="I79" s="1830"/>
      <c r="J79" s="1830"/>
      <c r="K79" s="1830"/>
      <c r="L79" s="1830"/>
      <c r="M79" s="1830"/>
      <c r="N79" s="1830"/>
      <c r="O79" s="1830"/>
      <c r="P79" s="1830"/>
      <c r="Q79" s="1830"/>
      <c r="R79" s="1830"/>
      <c r="S79" s="1830"/>
      <c r="T79" s="1830"/>
      <c r="U79" s="1830"/>
      <c r="V79" s="1830"/>
      <c r="W79" s="1830"/>
      <c r="X79" s="1830"/>
      <c r="Y79" s="1830"/>
      <c r="Z79" s="1830"/>
      <c r="AA79" s="1830"/>
      <c r="AB79" s="1830"/>
      <c r="AC79" s="1830"/>
      <c r="AD79" s="1830"/>
    </row>
    <row r="80" spans="9:30">
      <c r="I80" s="1830"/>
      <c r="J80" s="1830"/>
      <c r="K80" s="1830"/>
      <c r="L80" s="1830"/>
      <c r="M80" s="1830"/>
      <c r="N80" s="1830"/>
      <c r="O80" s="1830"/>
      <c r="P80" s="1830"/>
      <c r="Q80" s="1830"/>
      <c r="R80" s="1830"/>
      <c r="S80" s="1830"/>
      <c r="T80" s="1830"/>
      <c r="U80" s="1830"/>
      <c r="V80" s="1830"/>
      <c r="W80" s="1830"/>
      <c r="X80" s="1830"/>
      <c r="Y80" s="1830"/>
      <c r="Z80" s="1830"/>
      <c r="AA80" s="1830"/>
      <c r="AB80" s="1830"/>
      <c r="AC80" s="1830"/>
      <c r="AD80" s="1830"/>
    </row>
    <row r="81" spans="9:30">
      <c r="I81" s="1830"/>
      <c r="J81" s="1830"/>
      <c r="K81" s="1830"/>
      <c r="L81" s="1830"/>
      <c r="M81" s="1830"/>
      <c r="N81" s="1830"/>
      <c r="O81" s="1830"/>
      <c r="P81" s="1830"/>
      <c r="Q81" s="1830"/>
      <c r="R81" s="1830"/>
      <c r="S81" s="1830"/>
      <c r="T81" s="1830"/>
      <c r="U81" s="1830"/>
      <c r="V81" s="1830"/>
      <c r="W81" s="1830"/>
      <c r="X81" s="1830"/>
      <c r="Y81" s="1830"/>
      <c r="Z81" s="1830"/>
      <c r="AA81" s="1830"/>
      <c r="AB81" s="1830"/>
      <c r="AC81" s="1830"/>
      <c r="AD81" s="1830"/>
    </row>
    <row r="82" spans="9:30">
      <c r="I82" s="1830"/>
      <c r="J82" s="1830"/>
      <c r="K82" s="1830"/>
      <c r="L82" s="1830"/>
      <c r="M82" s="1830"/>
      <c r="N82" s="1830"/>
      <c r="O82" s="1830"/>
      <c r="P82" s="1830"/>
      <c r="Q82" s="1830"/>
      <c r="R82" s="1830"/>
      <c r="S82" s="1830"/>
      <c r="T82" s="1830"/>
      <c r="U82" s="1830"/>
      <c r="V82" s="1830"/>
      <c r="W82" s="1830"/>
      <c r="X82" s="1830"/>
      <c r="Y82" s="1830"/>
      <c r="Z82" s="1830"/>
      <c r="AA82" s="1830"/>
      <c r="AB82" s="1830"/>
      <c r="AC82" s="1830"/>
      <c r="AD82" s="1830"/>
    </row>
    <row r="83" spans="9:30">
      <c r="I83" s="1830"/>
      <c r="J83" s="1830"/>
      <c r="K83" s="1830"/>
      <c r="L83" s="1830"/>
      <c r="M83" s="1830"/>
      <c r="N83" s="1830"/>
      <c r="O83" s="1830"/>
      <c r="P83" s="1830"/>
      <c r="Q83" s="1830"/>
      <c r="R83" s="1830"/>
      <c r="S83" s="1830"/>
      <c r="T83" s="1830"/>
      <c r="U83" s="1830"/>
      <c r="V83" s="1830"/>
      <c r="W83" s="1830"/>
      <c r="X83" s="1830"/>
      <c r="Y83" s="1830"/>
      <c r="Z83" s="1830"/>
      <c r="AA83" s="1830"/>
      <c r="AB83" s="1830"/>
      <c r="AC83" s="1830"/>
      <c r="AD83" s="1830"/>
    </row>
    <row r="84" spans="9:30">
      <c r="I84" s="1830"/>
      <c r="J84" s="1830"/>
      <c r="K84" s="1830"/>
      <c r="L84" s="1830"/>
      <c r="M84" s="1830"/>
      <c r="N84" s="1830"/>
      <c r="O84" s="1830"/>
      <c r="P84" s="1830"/>
      <c r="Q84" s="1830"/>
      <c r="R84" s="1830"/>
      <c r="S84" s="1830"/>
      <c r="T84" s="1830"/>
      <c r="U84" s="1830"/>
      <c r="V84" s="1830"/>
      <c r="W84" s="1830"/>
      <c r="X84" s="1830"/>
      <c r="Y84" s="1830"/>
      <c r="Z84" s="1830"/>
      <c r="AA84" s="1830"/>
      <c r="AB84" s="1830"/>
      <c r="AC84" s="1830"/>
      <c r="AD84" s="1830"/>
    </row>
    <row r="85" spans="9:30">
      <c r="I85" s="1830"/>
      <c r="J85" s="1830"/>
      <c r="K85" s="1830"/>
      <c r="L85" s="1830"/>
      <c r="M85" s="1830"/>
      <c r="N85" s="1830"/>
      <c r="O85" s="1830"/>
      <c r="P85" s="1830"/>
      <c r="Q85" s="1830"/>
      <c r="R85" s="1830"/>
      <c r="S85" s="1830"/>
      <c r="T85" s="1830"/>
      <c r="U85" s="1830"/>
      <c r="V85" s="1830"/>
      <c r="W85" s="1830"/>
      <c r="X85" s="1830"/>
      <c r="Y85" s="1830"/>
      <c r="Z85" s="1830"/>
      <c r="AA85" s="1830"/>
      <c r="AB85" s="1830"/>
      <c r="AC85" s="1830"/>
      <c r="AD85" s="1830"/>
    </row>
    <row r="86" spans="9:30">
      <c r="I86" s="1830"/>
      <c r="J86" s="1830"/>
      <c r="K86" s="1830"/>
      <c r="L86" s="1830"/>
      <c r="M86" s="1830"/>
      <c r="N86" s="1830"/>
      <c r="O86" s="1830"/>
      <c r="P86" s="1830"/>
      <c r="Q86" s="1830"/>
      <c r="R86" s="1830"/>
      <c r="S86" s="1830"/>
      <c r="T86" s="1830"/>
      <c r="U86" s="1830"/>
      <c r="V86" s="1830"/>
      <c r="W86" s="1830"/>
      <c r="X86" s="1830"/>
      <c r="Y86" s="1830"/>
      <c r="Z86" s="1830"/>
      <c r="AA86" s="1830"/>
      <c r="AB86" s="1830"/>
      <c r="AC86" s="1830"/>
      <c r="AD86" s="1830"/>
    </row>
    <row r="87" spans="9:30">
      <c r="I87" s="1830"/>
      <c r="J87" s="1830"/>
      <c r="K87" s="1830"/>
      <c r="L87" s="1830"/>
      <c r="M87" s="1830"/>
      <c r="N87" s="1830"/>
      <c r="O87" s="1830"/>
      <c r="P87" s="1830"/>
      <c r="Q87" s="1830"/>
      <c r="R87" s="1830"/>
      <c r="S87" s="1830"/>
      <c r="T87" s="1830"/>
      <c r="U87" s="1830"/>
      <c r="V87" s="1830"/>
      <c r="W87" s="1830"/>
      <c r="X87" s="1830"/>
      <c r="Y87" s="1830"/>
      <c r="Z87" s="1830"/>
      <c r="AA87" s="1830"/>
      <c r="AB87" s="1830"/>
      <c r="AC87" s="1830"/>
      <c r="AD87" s="1830"/>
    </row>
    <row r="88" spans="9:30">
      <c r="I88" s="1830"/>
      <c r="J88" s="1830"/>
      <c r="K88" s="1830"/>
      <c r="L88" s="1830"/>
      <c r="M88" s="1830"/>
      <c r="N88" s="1830"/>
      <c r="O88" s="1830"/>
      <c r="P88" s="1830"/>
      <c r="Q88" s="1830"/>
      <c r="R88" s="1830"/>
      <c r="S88" s="1830"/>
      <c r="T88" s="1830"/>
      <c r="U88" s="1830"/>
      <c r="V88" s="1830"/>
      <c r="W88" s="1830"/>
      <c r="X88" s="1830"/>
      <c r="Y88" s="1830"/>
      <c r="Z88" s="1830"/>
      <c r="AA88" s="1830"/>
      <c r="AB88" s="1830"/>
      <c r="AC88" s="1830"/>
      <c r="AD88" s="1830"/>
    </row>
    <row r="89" spans="9:30">
      <c r="I89" s="1830"/>
      <c r="J89" s="1830"/>
      <c r="K89" s="1830"/>
      <c r="L89" s="1830"/>
      <c r="M89" s="1830"/>
      <c r="N89" s="1830"/>
      <c r="O89" s="1830"/>
      <c r="P89" s="1830"/>
      <c r="Q89" s="1830"/>
      <c r="R89" s="1830"/>
      <c r="S89" s="1830"/>
      <c r="T89" s="1830"/>
      <c r="U89" s="1830"/>
      <c r="V89" s="1830"/>
      <c r="W89" s="1830"/>
      <c r="X89" s="1830"/>
      <c r="Y89" s="1830"/>
      <c r="Z89" s="1830"/>
      <c r="AA89" s="1830"/>
      <c r="AB89" s="1830"/>
      <c r="AC89" s="1830"/>
      <c r="AD89" s="1830"/>
    </row>
  </sheetData>
  <autoFilter ref="A14:Y23">
    <filterColumn colId="1" showButton="0"/>
    <filterColumn colId="2" showButton="0"/>
    <filterColumn colId="7"/>
  </autoFilter>
  <customSheetViews>
    <customSheetView guid="{44B5F5DE-C96C-4269-969A-574D4EEEEEF5}" showPageBreaks="1" printArea="1" showAutoFilter="1" view="pageBreakPreview" topLeftCell="A61">
      <selection activeCell="D80" sqref="D80"/>
      <pageMargins left="0.74803149606299202" right="0.74803149606299202" top="0.74803149606299202" bottom="4.1338582677165396" header="0.35" footer="3.67"/>
      <pageSetup paperSize="9" firstPageNumber="33" orientation="portrait" useFirstPageNumber="1" r:id="rId1"/>
      <headerFooter alignWithMargins="0">
        <oddFooter>&amp;C&amp;"Times New Roman,Regular"&amp;11&amp;P</oddFooter>
      </headerFooter>
      <autoFilter ref="B1:Y1"/>
    </customSheetView>
    <customSheetView guid="{BDCF7345-18B1-4C88-89F2-E67F940CDF85}" showPageBreaks="1" printArea="1" showAutoFilter="1" view="pageBreakPreview" topLeftCell="A28">
      <selection activeCell="F38" sqref="F38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Y1"/>
    </customSheetView>
    <customSheetView guid="{F13B090A-ECDA-4418-9F13-644A873400E7}" showPageBreaks="1" view="pageBreakPreview" showRuler="0" topLeftCell="A417">
      <selection activeCell="C411" sqref="C411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59" orientation="landscape" blackAndWhite="1" useFirstPageNumber="1" r:id="rId3"/>
      <headerFooter alignWithMargins="0">
        <oddHeader xml:space="preserve">&amp;C   </oddHeader>
        <oddFooter>&amp;C&amp;"Times New Roman,Bold"   Vol-III    -    &amp;P</oddFooter>
      </headerFooter>
    </customSheetView>
    <customSheetView guid="{63DB0950-E90F-4380-862C-985B5EB19119}" scale="160" showPageBreaks="1" showRuler="0" topLeftCell="A182">
      <selection activeCell="F194" sqref="F194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59" orientation="portrait" blackAndWhite="1" useFirstPageNumber="1" r:id="rId4"/>
      <headerFooter alignWithMargins="0">
        <oddHeader xml:space="preserve">&amp;C   </oddHeader>
        <oddFooter>&amp;C&amp;"Times New Roman,Bold"   Vol-III    -    &amp;P</oddFooter>
      </headerFooter>
    </customSheetView>
    <customSheetView guid="{7CE36697-C418-4ED3-BCF0-EA686CB40E87}" showPageBreaks="1" printArea="1" showAutoFilter="1" view="pageBreakPreview" showRuler="0" topLeftCell="A181">
      <selection activeCell="A181" sqref="A1:H65536"/>
      <pageMargins left="0.74803149606299202" right="0.74803149606299202" top="0.74803149606299202" bottom="4.13" header="0.35" footer="3"/>
      <printOptions horizontalCentered="1"/>
      <pageSetup paperSize="9" firstPageNumber="106" orientation="portrait" blackAndWhite="1" useFirstPageNumber="1" r:id="rId5"/>
      <headerFooter alignWithMargins="0">
        <oddHeader xml:space="preserve">&amp;C   </oddHeader>
        <oddFooter>&amp;C&amp;"Times New Roman,Bold"&amp;P</oddFooter>
      </headerFooter>
      <autoFilter ref="B1:L1"/>
    </customSheetView>
    <customSheetView guid="{0A01029B-7B3B-461F-BED3-37847DEE34DD}" showPageBreaks="1" showAutoFilter="1" view="pageBreakPreview" topLeftCell="A399">
      <selection activeCell="B405" sqref="B405"/>
      <pageMargins left="0.74803149606299202" right="0.74803149606299202" top="0.74803149606299202" bottom="4.1338582677165396" header="0.35" footer="3.67"/>
      <pageSetup paperSize="9" firstPageNumber="28" orientation="portrait" useFirstPageNumber="1" r:id="rId6"/>
      <headerFooter alignWithMargins="0">
        <oddFooter>&amp;C&amp;"Times New Roman,Regular"&amp;11&amp;P</oddFooter>
      </headerFooter>
      <autoFilter ref="B1:L1"/>
    </customSheetView>
    <customSheetView guid="{E4E8F753-76B4-42E1-AD26-8B3589CB8A4B}" showPageBreaks="1" showAutoFilter="1" view="pageBreakPreview" showRuler="0" topLeftCell="A407">
      <selection activeCell="D417" sqref="D417"/>
      <pageMargins left="0.74803149606299202" right="0.74803149606299202" top="0.74803149606299202" bottom="4.1338582677165396" header="0.35" footer="3.67"/>
      <pageSetup paperSize="9" firstPageNumber="28" orientation="portrait" useFirstPageNumber="1" r:id="rId7"/>
      <headerFooter alignWithMargins="0">
        <oddFooter>&amp;C&amp;"Times New Roman,Regular"&amp;11&amp;P</oddFooter>
      </headerFooter>
      <autoFilter ref="B1:L1"/>
    </customSheetView>
    <customSheetView guid="{CBFC2224-D3AC-4AA3-8CE4-B555FCF23158}" showPageBreaks="1" printArea="1" showAutoFilter="1" view="pageBreakPreview" topLeftCell="A61">
      <selection activeCell="D80" sqref="D80"/>
      <pageMargins left="0.74803149606299202" right="0.74803149606299202" top="0.74803149606299202" bottom="4.1338582677165396" header="0.35" footer="3.67"/>
      <pageSetup paperSize="9" firstPageNumber="33" orientation="portrait" useFirstPageNumber="1" r:id="rId8"/>
      <headerFooter alignWithMargins="0">
        <oddFooter>&amp;C&amp;"Times New Roman,Regular"&amp;11&amp;P</oddFooter>
      </headerFooter>
      <autoFilter ref="B1:Y1"/>
    </customSheetView>
  </customSheetViews>
  <mergeCells count="17">
    <mergeCell ref="I12:R12"/>
    <mergeCell ref="S12:AB12"/>
    <mergeCell ref="I13:M13"/>
    <mergeCell ref="N13:R13"/>
    <mergeCell ref="S13:W13"/>
    <mergeCell ref="X13:AB13"/>
    <mergeCell ref="B45:C45"/>
    <mergeCell ref="A54:C54"/>
    <mergeCell ref="B14:D14"/>
    <mergeCell ref="A2:G2"/>
    <mergeCell ref="A1:G1"/>
    <mergeCell ref="A4:G4"/>
    <mergeCell ref="B5:G5"/>
    <mergeCell ref="B13:G13"/>
    <mergeCell ref="B44:C44"/>
    <mergeCell ref="A43:C43"/>
    <mergeCell ref="A47:H49"/>
  </mergeCells>
  <phoneticPr fontId="25" type="noConversion"/>
  <pageMargins left="0.74803149606299213" right="0.74803149606299213" top="0.74803149606299213" bottom="4.1338582677165361" header="0.35433070866141736" footer="3.6614173228346458"/>
  <pageSetup paperSize="9" firstPageNumber="34" orientation="portrait" useFirstPageNumber="1" r:id="rId9"/>
  <headerFooter alignWithMargins="0">
    <oddFooter>&amp;C&amp;"Times New Roman,Regular"&amp;11&amp;P</oddFooter>
  </headerFooter>
  <legacyDrawing r:id="rId10"/>
</worksheet>
</file>

<file path=xl/worksheets/sheet29.xml><?xml version="1.0" encoding="utf-8"?>
<worksheet xmlns="http://schemas.openxmlformats.org/spreadsheetml/2006/main" xmlns:r="http://schemas.openxmlformats.org/officeDocument/2006/relationships">
  <sheetPr syncVertical="1" syncRef="A157" transitionEvaluation="1"/>
  <dimension ref="A1:AG196"/>
  <sheetViews>
    <sheetView view="pageBreakPreview" topLeftCell="A157" zoomScaleNormal="160" zoomScaleSheetLayoutView="100" workbookViewId="0">
      <selection activeCell="I1" sqref="I1:AF175"/>
    </sheetView>
  </sheetViews>
  <sheetFormatPr defaultColWidth="11" defaultRowHeight="12.75"/>
  <cols>
    <col min="1" max="1" width="5.28515625" style="309" customWidth="1"/>
    <col min="2" max="2" width="8.85546875" style="728" customWidth="1"/>
    <col min="3" max="3" width="33.28515625" style="719" customWidth="1"/>
    <col min="4" max="4" width="7.140625" style="322" customWidth="1"/>
    <col min="5" max="5" width="9.42578125" style="322" customWidth="1"/>
    <col min="6" max="6" width="10.140625" style="304" customWidth="1"/>
    <col min="7" max="7" width="9.85546875" style="304" customWidth="1"/>
    <col min="8" max="8" width="3.42578125" style="304" customWidth="1"/>
    <col min="9" max="9" width="3.140625" style="357" customWidth="1"/>
    <col min="10" max="10" width="9.5703125" style="304" customWidth="1"/>
    <col min="11" max="16384" width="11" style="304"/>
  </cols>
  <sheetData>
    <row r="1" spans="1:33">
      <c r="A1" s="1664" t="s">
        <v>49</v>
      </c>
      <c r="B1" s="1664"/>
      <c r="C1" s="1664"/>
      <c r="D1" s="1664"/>
      <c r="E1" s="1664"/>
      <c r="F1" s="1664"/>
      <c r="G1" s="1664"/>
      <c r="H1" s="1230"/>
      <c r="I1" s="1561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33">
      <c r="A2" s="1664" t="s">
        <v>50</v>
      </c>
      <c r="B2" s="1664"/>
      <c r="C2" s="1664"/>
      <c r="D2" s="1664"/>
      <c r="E2" s="1664"/>
      <c r="F2" s="1664"/>
      <c r="G2" s="1664"/>
      <c r="H2" s="1230"/>
      <c r="I2" s="1561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</row>
    <row r="3" spans="1:33">
      <c r="A3" s="308"/>
      <c r="B3" s="483"/>
      <c r="C3" s="645"/>
      <c r="D3" s="1230"/>
      <c r="E3" s="1230"/>
      <c r="F3" s="1227"/>
      <c r="G3" s="1227"/>
      <c r="H3" s="1227"/>
      <c r="I3" s="1548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</row>
    <row r="4" spans="1:33">
      <c r="A4" s="1589" t="s">
        <v>435</v>
      </c>
      <c r="B4" s="1589"/>
      <c r="C4" s="1589"/>
      <c r="D4" s="1589"/>
      <c r="E4" s="1589"/>
      <c r="F4" s="1589"/>
      <c r="G4" s="1589"/>
      <c r="H4" s="1223"/>
      <c r="I4" s="331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</row>
    <row r="5" spans="1:33" ht="13.5">
      <c r="A5" s="125"/>
      <c r="B5" s="1590"/>
      <c r="C5" s="1590"/>
      <c r="D5" s="1590"/>
      <c r="E5" s="1590"/>
      <c r="F5" s="1590"/>
      <c r="G5" s="1590"/>
      <c r="H5" s="1224"/>
      <c r="I5" s="1545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</row>
    <row r="6" spans="1:33">
      <c r="A6" s="125"/>
      <c r="B6" s="104"/>
      <c r="C6" s="104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</row>
    <row r="7" spans="1:33">
      <c r="A7" s="125"/>
      <c r="B7" s="138" t="s">
        <v>32</v>
      </c>
      <c r="C7" s="104" t="s">
        <v>33</v>
      </c>
      <c r="D7" s="139" t="s">
        <v>108</v>
      </c>
      <c r="E7" s="106">
        <v>2516726</v>
      </c>
      <c r="F7" s="106">
        <v>2094299</v>
      </c>
      <c r="G7" s="106">
        <f>SUM(E7:F7)</f>
        <v>4611025</v>
      </c>
      <c r="H7" s="106"/>
      <c r="I7" s="106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</row>
    <row r="8" spans="1:33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10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</row>
    <row r="9" spans="1:33">
      <c r="A9" s="125"/>
      <c r="B9" s="138"/>
      <c r="C9" s="141" t="s">
        <v>192</v>
      </c>
      <c r="D9" s="142" t="s">
        <v>108</v>
      </c>
      <c r="E9" s="144">
        <f>G112</f>
        <v>16240</v>
      </c>
      <c r="F9" s="144">
        <f>G165</f>
        <v>314613</v>
      </c>
      <c r="G9" s="144">
        <f>SUM(E9:F9)</f>
        <v>330853</v>
      </c>
      <c r="H9" s="144"/>
      <c r="I9" s="10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</row>
    <row r="10" spans="1:33">
      <c r="A10" s="125"/>
      <c r="B10" s="145" t="s">
        <v>107</v>
      </c>
      <c r="C10" s="104" t="s">
        <v>54</v>
      </c>
      <c r="D10" s="146" t="s">
        <v>108</v>
      </c>
      <c r="E10" s="147">
        <f>SUM(E7:E9)</f>
        <v>2532966</v>
      </c>
      <c r="F10" s="147">
        <f>SUM(F7:F9)</f>
        <v>2408912</v>
      </c>
      <c r="G10" s="147">
        <f>SUM(E10:F10)</f>
        <v>4941878</v>
      </c>
      <c r="H10" s="106"/>
      <c r="I10" s="106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</row>
    <row r="11" spans="1:33" ht="7.5" customHeight="1">
      <c r="A11" s="125"/>
      <c r="B11" s="138"/>
      <c r="C11" s="104"/>
      <c r="D11" s="105"/>
      <c r="E11" s="105"/>
      <c r="F11" s="139"/>
      <c r="G11" s="105"/>
      <c r="H11" s="105"/>
      <c r="I11" s="105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</row>
    <row r="12" spans="1:33">
      <c r="A12" s="125"/>
      <c r="B12" s="138" t="s">
        <v>55</v>
      </c>
      <c r="C12" s="104" t="s">
        <v>56</v>
      </c>
      <c r="D12" s="104"/>
      <c r="E12" s="104"/>
      <c r="F12" s="149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357"/>
      <c r="AD12" s="357"/>
      <c r="AE12" s="357"/>
      <c r="AF12" s="357"/>
    </row>
    <row r="13" spans="1:33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357"/>
      <c r="AD13" s="357"/>
      <c r="AE13" s="357"/>
      <c r="AF13" s="357"/>
    </row>
    <row r="14" spans="1:33" ht="14.25" thickTop="1" thickBot="1">
      <c r="A14" s="151"/>
      <c r="B14" s="1602" t="s">
        <v>57</v>
      </c>
      <c r="C14" s="1602"/>
      <c r="D14" s="1602"/>
      <c r="E14" s="1225" t="s">
        <v>109</v>
      </c>
      <c r="F14" s="1424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357"/>
      <c r="AD14" s="357"/>
      <c r="AE14" s="357"/>
      <c r="AF14" s="357"/>
    </row>
    <row r="15" spans="1:33" ht="13.5" thickTop="1">
      <c r="A15" s="1228"/>
      <c r="B15" s="325"/>
      <c r="C15" s="480" t="s">
        <v>111</v>
      </c>
      <c r="D15" s="311"/>
      <c r="E15" s="311"/>
      <c r="F15" s="311"/>
      <c r="G15" s="310"/>
      <c r="H15" s="310"/>
      <c r="I15" s="311"/>
      <c r="J15" s="311"/>
      <c r="K15" s="311"/>
      <c r="L15" s="311"/>
      <c r="M15" s="311"/>
      <c r="N15" s="448"/>
      <c r="O15" s="448"/>
      <c r="P15" s="448"/>
      <c r="Q15" s="448"/>
      <c r="R15" s="837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</row>
    <row r="16" spans="1:33" ht="25.5">
      <c r="A16" s="1226" t="s">
        <v>112</v>
      </c>
      <c r="B16" s="314">
        <v>2501</v>
      </c>
      <c r="C16" s="315" t="s">
        <v>562</v>
      </c>
      <c r="D16" s="319"/>
      <c r="E16" s="319"/>
      <c r="F16" s="319"/>
      <c r="G16" s="319"/>
      <c r="H16" s="319"/>
      <c r="I16" s="448"/>
      <c r="J16" s="478"/>
      <c r="K16" s="448"/>
      <c r="L16" s="448"/>
      <c r="M16" s="837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357"/>
      <c r="AD16" s="357"/>
      <c r="AE16" s="357"/>
      <c r="AF16" s="357"/>
    </row>
    <row r="17" spans="1:32" ht="14.25" customHeight="1">
      <c r="A17" s="1226"/>
      <c r="B17" s="374">
        <v>1</v>
      </c>
      <c r="C17" s="1229" t="s">
        <v>563</v>
      </c>
      <c r="D17" s="319"/>
      <c r="E17" s="319"/>
      <c r="F17" s="319"/>
      <c r="G17" s="319"/>
      <c r="H17" s="319"/>
      <c r="I17" s="448"/>
      <c r="J17" s="478"/>
      <c r="K17" s="448"/>
      <c r="L17" s="448"/>
      <c r="M17" s="837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357"/>
      <c r="AD17" s="357"/>
      <c r="AE17" s="357"/>
      <c r="AF17" s="357"/>
    </row>
    <row r="18" spans="1:32">
      <c r="A18" s="1226"/>
      <c r="B18" s="375">
        <v>1.0009999999999999</v>
      </c>
      <c r="C18" s="315" t="s">
        <v>113</v>
      </c>
      <c r="D18" s="311"/>
      <c r="E18" s="311"/>
      <c r="F18" s="311"/>
      <c r="G18" s="311"/>
      <c r="H18" s="311"/>
      <c r="I18" s="448"/>
      <c r="J18" s="311"/>
      <c r="K18" s="448"/>
      <c r="L18" s="448"/>
      <c r="M18" s="837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357"/>
      <c r="AD18" s="357"/>
      <c r="AE18" s="357"/>
      <c r="AF18" s="357"/>
    </row>
    <row r="19" spans="1:32">
      <c r="A19" s="1226"/>
      <c r="B19" s="307">
        <v>45</v>
      </c>
      <c r="C19" s="1229" t="s">
        <v>564</v>
      </c>
      <c r="D19" s="311"/>
      <c r="E19" s="311"/>
      <c r="F19" s="311"/>
      <c r="G19" s="311"/>
      <c r="H19" s="311"/>
      <c r="I19" s="448"/>
      <c r="J19" s="311"/>
      <c r="K19" s="448"/>
      <c r="L19" s="448"/>
      <c r="M19" s="837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357"/>
      <c r="AD19" s="357"/>
      <c r="AE19" s="357"/>
      <c r="AF19" s="357"/>
    </row>
    <row r="20" spans="1:32">
      <c r="A20" s="1226"/>
      <c r="B20" s="307">
        <v>74</v>
      </c>
      <c r="C20" s="1229" t="s">
        <v>565</v>
      </c>
      <c r="D20" s="311"/>
      <c r="E20" s="311"/>
      <c r="F20" s="311"/>
      <c r="G20" s="311"/>
      <c r="H20" s="311"/>
      <c r="I20" s="448"/>
      <c r="J20" s="311"/>
      <c r="K20" s="448"/>
      <c r="L20" s="448"/>
      <c r="M20" s="837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357"/>
      <c r="AD20" s="357"/>
      <c r="AE20" s="357"/>
      <c r="AF20" s="357"/>
    </row>
    <row r="21" spans="1:32">
      <c r="A21" s="1226"/>
      <c r="B21" s="307" t="s">
        <v>566</v>
      </c>
      <c r="C21" s="1229" t="s">
        <v>190</v>
      </c>
      <c r="D21" s="1244"/>
      <c r="E21" s="1239">
        <v>130</v>
      </c>
      <c r="F21" s="1244" t="s">
        <v>185</v>
      </c>
      <c r="G21" s="1239">
        <f>SUM(E21:F21)</f>
        <v>130</v>
      </c>
      <c r="H21" s="1239"/>
      <c r="I21" s="1500"/>
      <c r="J21" s="1516"/>
      <c r="K21" s="1500"/>
      <c r="L21" s="1500"/>
      <c r="M21" s="1517"/>
      <c r="N21" s="448"/>
      <c r="O21" s="448"/>
      <c r="P21" s="448"/>
      <c r="Q21" s="448"/>
      <c r="R21" s="448"/>
      <c r="S21" s="448"/>
      <c r="T21" s="448"/>
      <c r="U21" s="448"/>
      <c r="V21" s="448"/>
      <c r="W21" s="817"/>
      <c r="X21" s="448"/>
      <c r="Y21" s="448"/>
      <c r="Z21" s="448"/>
      <c r="AA21" s="448"/>
      <c r="AB21" s="448"/>
      <c r="AC21" s="357"/>
      <c r="AD21" s="357"/>
      <c r="AE21" s="357"/>
      <c r="AF21" s="357"/>
    </row>
    <row r="22" spans="1:32">
      <c r="A22" s="1226" t="s">
        <v>107</v>
      </c>
      <c r="B22" s="307">
        <v>74</v>
      </c>
      <c r="C22" s="1229" t="s">
        <v>565</v>
      </c>
      <c r="D22" s="1244"/>
      <c r="E22" s="1237">
        <f>SUM(E21:E21)</f>
        <v>130</v>
      </c>
      <c r="F22" s="1241">
        <f>SUM(F21:F21)</f>
        <v>0</v>
      </c>
      <c r="G22" s="1237">
        <f>SUM(G21:G21)</f>
        <v>130</v>
      </c>
      <c r="H22" s="1239"/>
      <c r="I22" s="448"/>
      <c r="J22" s="1238"/>
      <c r="K22" s="448"/>
      <c r="L22" s="448"/>
      <c r="M22" s="837"/>
      <c r="N22" s="448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357"/>
      <c r="AD22" s="357"/>
      <c r="AE22" s="357"/>
      <c r="AF22" s="357"/>
    </row>
    <row r="23" spans="1:32" ht="6" customHeight="1">
      <c r="A23" s="1226"/>
      <c r="B23" s="307"/>
      <c r="C23" s="1229"/>
      <c r="D23" s="311"/>
      <c r="E23" s="311"/>
      <c r="F23" s="311"/>
      <c r="G23" s="311"/>
      <c r="H23" s="311"/>
      <c r="I23" s="448"/>
      <c r="J23" s="311"/>
      <c r="K23" s="448"/>
      <c r="L23" s="448"/>
      <c r="M23" s="837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357"/>
      <c r="AD23" s="357"/>
      <c r="AE23" s="357"/>
      <c r="AF23" s="357"/>
    </row>
    <row r="24" spans="1:32">
      <c r="A24" s="1226"/>
      <c r="B24" s="307">
        <v>75</v>
      </c>
      <c r="C24" s="1229" t="s">
        <v>567</v>
      </c>
      <c r="D24" s="311"/>
      <c r="E24" s="311"/>
      <c r="F24" s="311"/>
      <c r="G24" s="311"/>
      <c r="H24" s="311"/>
      <c r="I24" s="448"/>
      <c r="J24" s="311"/>
      <c r="K24" s="448"/>
      <c r="L24" s="448"/>
      <c r="M24" s="837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357"/>
      <c r="AD24" s="357"/>
      <c r="AE24" s="357"/>
      <c r="AF24" s="357"/>
    </row>
    <row r="25" spans="1:32">
      <c r="A25" s="1226"/>
      <c r="B25" s="307" t="s">
        <v>568</v>
      </c>
      <c r="C25" s="1229" t="s">
        <v>190</v>
      </c>
      <c r="D25" s="1244"/>
      <c r="E25" s="1239">
        <v>100</v>
      </c>
      <c r="F25" s="1244" t="s">
        <v>185</v>
      </c>
      <c r="G25" s="1239">
        <f>SUM(E25:F25)</f>
        <v>100</v>
      </c>
      <c r="H25" s="1239"/>
      <c r="I25" s="1500"/>
      <c r="J25" s="1516"/>
      <c r="K25" s="1500"/>
      <c r="L25" s="1500"/>
      <c r="M25" s="1517"/>
      <c r="N25" s="448"/>
      <c r="O25" s="448"/>
      <c r="P25" s="448"/>
      <c r="Q25" s="448"/>
      <c r="R25" s="448"/>
      <c r="S25" s="448"/>
      <c r="T25" s="448"/>
      <c r="U25" s="448"/>
      <c r="V25" s="448"/>
      <c r="W25" s="817"/>
      <c r="X25" s="448"/>
      <c r="Y25" s="448"/>
      <c r="Z25" s="448"/>
      <c r="AA25" s="448"/>
      <c r="AB25" s="448"/>
      <c r="AC25" s="357"/>
      <c r="AD25" s="357"/>
      <c r="AE25" s="357"/>
      <c r="AF25" s="357"/>
    </row>
    <row r="26" spans="1:32">
      <c r="A26" s="1226" t="s">
        <v>107</v>
      </c>
      <c r="B26" s="307">
        <v>75</v>
      </c>
      <c r="C26" s="1229" t="s">
        <v>567</v>
      </c>
      <c r="D26" s="1244"/>
      <c r="E26" s="1237">
        <f>SUM(E25:E25)</f>
        <v>100</v>
      </c>
      <c r="F26" s="1241">
        <f>SUM(F25:F25)</f>
        <v>0</v>
      </c>
      <c r="G26" s="1237">
        <f>SUM(E26:F26)</f>
        <v>100</v>
      </c>
      <c r="H26" s="1239"/>
      <c r="I26" s="448"/>
      <c r="J26" s="1238"/>
      <c r="K26" s="448"/>
      <c r="L26" s="448"/>
      <c r="M26" s="837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357"/>
      <c r="AD26" s="357"/>
      <c r="AE26" s="357"/>
      <c r="AF26" s="357"/>
    </row>
    <row r="27" spans="1:32" ht="6" customHeight="1">
      <c r="A27" s="1226"/>
      <c r="B27" s="307"/>
      <c r="C27" s="1229"/>
      <c r="D27" s="1246"/>
      <c r="E27" s="1239"/>
      <c r="F27" s="1239"/>
      <c r="G27" s="1239"/>
      <c r="H27" s="1239"/>
      <c r="I27" s="448"/>
      <c r="J27" s="1238"/>
      <c r="K27" s="448"/>
      <c r="L27" s="448"/>
      <c r="M27" s="837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357"/>
      <c r="AD27" s="357"/>
      <c r="AE27" s="357"/>
      <c r="AF27" s="357"/>
    </row>
    <row r="28" spans="1:32">
      <c r="A28" s="1226"/>
      <c r="B28" s="307">
        <v>77</v>
      </c>
      <c r="C28" s="1229" t="s">
        <v>569</v>
      </c>
      <c r="D28" s="311"/>
      <c r="E28" s="311"/>
      <c r="F28" s="311"/>
      <c r="G28" s="311"/>
      <c r="H28" s="311"/>
      <c r="I28" s="448"/>
      <c r="J28" s="311"/>
      <c r="K28" s="448"/>
      <c r="L28" s="448"/>
      <c r="M28" s="837"/>
      <c r="N28" s="448"/>
      <c r="O28" s="448"/>
      <c r="P28" s="448"/>
      <c r="Q28" s="448"/>
      <c r="R28" s="448"/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357"/>
      <c r="AD28" s="357"/>
      <c r="AE28" s="357"/>
      <c r="AF28" s="357"/>
    </row>
    <row r="29" spans="1:32">
      <c r="A29" s="1226"/>
      <c r="B29" s="307" t="s">
        <v>570</v>
      </c>
      <c r="C29" s="1229" t="s">
        <v>190</v>
      </c>
      <c r="D29" s="1244"/>
      <c r="E29" s="1239">
        <v>130</v>
      </c>
      <c r="F29" s="1244" t="s">
        <v>185</v>
      </c>
      <c r="G29" s="1239">
        <f>SUM(E29:F29)</f>
        <v>130</v>
      </c>
      <c r="H29" s="1239"/>
      <c r="I29" s="1500"/>
      <c r="J29" s="1516"/>
      <c r="K29" s="1500"/>
      <c r="L29" s="1500"/>
      <c r="M29" s="1517"/>
      <c r="N29" s="448"/>
      <c r="O29" s="448"/>
      <c r="P29" s="448"/>
      <c r="Q29" s="448"/>
      <c r="R29" s="448"/>
      <c r="S29" s="448"/>
      <c r="T29" s="448"/>
      <c r="U29" s="448"/>
      <c r="V29" s="448"/>
      <c r="W29" s="817"/>
      <c r="X29" s="448"/>
      <c r="Y29" s="448"/>
      <c r="Z29" s="448"/>
      <c r="AA29" s="448"/>
      <c r="AB29" s="448"/>
      <c r="AC29" s="357"/>
      <c r="AD29" s="357"/>
      <c r="AE29" s="357"/>
      <c r="AF29" s="357"/>
    </row>
    <row r="30" spans="1:32">
      <c r="A30" s="1226" t="s">
        <v>107</v>
      </c>
      <c r="B30" s="307">
        <v>77</v>
      </c>
      <c r="C30" s="1229" t="s">
        <v>569</v>
      </c>
      <c r="D30" s="1244"/>
      <c r="E30" s="1237">
        <f>SUM(E29:E29)</f>
        <v>130</v>
      </c>
      <c r="F30" s="1241">
        <f>SUM(F29:F29)</f>
        <v>0</v>
      </c>
      <c r="G30" s="1237">
        <f>SUM(E30:F30)</f>
        <v>130</v>
      </c>
      <c r="H30" s="1239"/>
      <c r="I30" s="448"/>
      <c r="J30" s="1238"/>
      <c r="K30" s="448"/>
      <c r="L30" s="448"/>
      <c r="M30" s="837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357"/>
      <c r="AD30" s="357"/>
      <c r="AE30" s="357"/>
      <c r="AF30" s="357"/>
    </row>
    <row r="31" spans="1:32" ht="6" customHeight="1">
      <c r="A31" s="1226"/>
      <c r="B31" s="307"/>
      <c r="C31" s="1229"/>
      <c r="D31" s="311"/>
      <c r="E31" s="311"/>
      <c r="F31" s="311"/>
      <c r="G31" s="311"/>
      <c r="H31" s="311"/>
      <c r="I31" s="448"/>
      <c r="J31" s="311"/>
      <c r="K31" s="448"/>
      <c r="L31" s="448"/>
      <c r="M31" s="837"/>
      <c r="N31" s="448"/>
      <c r="O31" s="448"/>
      <c r="P31" s="448"/>
      <c r="Q31" s="448"/>
      <c r="R31" s="448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357"/>
      <c r="AD31" s="357"/>
      <c r="AE31" s="357"/>
      <c r="AF31" s="357"/>
    </row>
    <row r="32" spans="1:32">
      <c r="A32" s="1226"/>
      <c r="B32" s="307">
        <v>78</v>
      </c>
      <c r="C32" s="1229" t="s">
        <v>571</v>
      </c>
      <c r="D32" s="311"/>
      <c r="E32" s="311"/>
      <c r="F32" s="311"/>
      <c r="G32" s="311"/>
      <c r="H32" s="311"/>
      <c r="I32" s="448"/>
      <c r="J32" s="311"/>
      <c r="K32" s="448"/>
      <c r="L32" s="448"/>
      <c r="M32" s="837"/>
      <c r="N32" s="448"/>
      <c r="O32" s="448"/>
      <c r="P32" s="448"/>
      <c r="Q32" s="448"/>
      <c r="R32" s="448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357"/>
      <c r="AD32" s="357"/>
      <c r="AE32" s="357"/>
      <c r="AF32" s="357"/>
    </row>
    <row r="33" spans="1:32">
      <c r="A33" s="1226"/>
      <c r="B33" s="307" t="s">
        <v>572</v>
      </c>
      <c r="C33" s="1229" t="s">
        <v>190</v>
      </c>
      <c r="D33" s="1244"/>
      <c r="E33" s="1245">
        <v>100</v>
      </c>
      <c r="F33" s="1242" t="s">
        <v>185</v>
      </c>
      <c r="G33" s="1245">
        <f>SUM(E33:F33)</f>
        <v>100</v>
      </c>
      <c r="H33" s="1239"/>
      <c r="I33" s="1500"/>
      <c r="J33" s="1516"/>
      <c r="K33" s="1500"/>
      <c r="L33" s="1500"/>
      <c r="M33" s="1517"/>
      <c r="N33" s="448"/>
      <c r="O33" s="448"/>
      <c r="P33" s="448"/>
      <c r="Q33" s="448"/>
      <c r="R33" s="448"/>
      <c r="S33" s="448"/>
      <c r="T33" s="448"/>
      <c r="U33" s="448"/>
      <c r="V33" s="448"/>
      <c r="W33" s="817"/>
      <c r="X33" s="448"/>
      <c r="Y33" s="448"/>
      <c r="Z33" s="448"/>
      <c r="AA33" s="448"/>
      <c r="AB33" s="448"/>
      <c r="AC33" s="357"/>
      <c r="AD33" s="357"/>
      <c r="AE33" s="357"/>
      <c r="AF33" s="357"/>
    </row>
    <row r="34" spans="1:32">
      <c r="A34" s="1298" t="s">
        <v>107</v>
      </c>
      <c r="B34" s="307">
        <v>78</v>
      </c>
      <c r="C34" s="1300" t="s">
        <v>571</v>
      </c>
      <c r="D34" s="1244"/>
      <c r="E34" s="1237">
        <f>SUM(E33:E33)</f>
        <v>100</v>
      </c>
      <c r="F34" s="1241">
        <f>SUM(F33:F33)</f>
        <v>0</v>
      </c>
      <c r="G34" s="1237">
        <f>SUM(E34:F34)</f>
        <v>100</v>
      </c>
      <c r="H34" s="1239"/>
      <c r="I34" s="448"/>
      <c r="J34" s="1238"/>
      <c r="K34" s="448"/>
      <c r="L34" s="448"/>
      <c r="M34" s="837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357"/>
      <c r="AD34" s="357"/>
      <c r="AE34" s="357"/>
      <c r="AF34" s="357"/>
    </row>
    <row r="35" spans="1:32" ht="6" customHeight="1">
      <c r="A35" s="1226"/>
      <c r="B35" s="307"/>
      <c r="C35" s="1229"/>
      <c r="D35" s="311"/>
      <c r="E35" s="311"/>
      <c r="F35" s="311"/>
      <c r="G35" s="311"/>
      <c r="H35" s="311"/>
      <c r="I35" s="448"/>
      <c r="J35" s="311"/>
      <c r="K35" s="448"/>
      <c r="L35" s="448"/>
      <c r="M35" s="837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357"/>
      <c r="AD35" s="357"/>
      <c r="AE35" s="357"/>
      <c r="AF35" s="357"/>
    </row>
    <row r="36" spans="1:32">
      <c r="A36" s="1226"/>
      <c r="B36" s="307">
        <v>80</v>
      </c>
      <c r="C36" s="1229" t="s">
        <v>573</v>
      </c>
      <c r="D36" s="311"/>
      <c r="E36" s="311"/>
      <c r="F36" s="311"/>
      <c r="G36" s="311"/>
      <c r="H36" s="311"/>
      <c r="I36" s="448"/>
      <c r="J36" s="311"/>
      <c r="K36" s="448"/>
      <c r="L36" s="448"/>
      <c r="M36" s="837"/>
      <c r="N36" s="448"/>
      <c r="O36" s="448"/>
      <c r="P36" s="448"/>
      <c r="Q36" s="448"/>
      <c r="R36" s="448"/>
      <c r="S36" s="448"/>
      <c r="T36" s="448"/>
      <c r="U36" s="448"/>
      <c r="V36" s="448"/>
      <c r="W36" s="448"/>
      <c r="X36" s="448"/>
      <c r="Y36" s="448"/>
      <c r="Z36" s="448"/>
      <c r="AA36" s="448"/>
      <c r="AB36" s="448"/>
      <c r="AC36" s="357"/>
      <c r="AD36" s="357"/>
      <c r="AE36" s="357"/>
      <c r="AF36" s="357"/>
    </row>
    <row r="37" spans="1:32">
      <c r="A37" s="1298"/>
      <c r="B37" s="307" t="s">
        <v>574</v>
      </c>
      <c r="C37" s="1300" t="s">
        <v>190</v>
      </c>
      <c r="D37" s="1244"/>
      <c r="E37" s="1245">
        <v>100</v>
      </c>
      <c r="F37" s="1242" t="s">
        <v>185</v>
      </c>
      <c r="G37" s="1245">
        <f>SUM(E37:F37)</f>
        <v>100</v>
      </c>
      <c r="H37" s="1239"/>
      <c r="I37" s="1500"/>
      <c r="J37" s="1516"/>
      <c r="K37" s="1500"/>
      <c r="L37" s="1500"/>
      <c r="M37" s="1517"/>
      <c r="N37" s="448"/>
      <c r="O37" s="448"/>
      <c r="P37" s="448"/>
      <c r="Q37" s="448"/>
      <c r="R37" s="448"/>
      <c r="S37" s="448"/>
      <c r="T37" s="448"/>
      <c r="U37" s="448"/>
      <c r="V37" s="448"/>
      <c r="W37" s="817"/>
      <c r="X37" s="448"/>
      <c r="Y37" s="448"/>
      <c r="Z37" s="448"/>
      <c r="AA37" s="448"/>
      <c r="AB37" s="448"/>
      <c r="AC37" s="357"/>
      <c r="AD37" s="357"/>
      <c r="AE37" s="357"/>
      <c r="AF37" s="357"/>
    </row>
    <row r="38" spans="1:32">
      <c r="A38" s="317" t="s">
        <v>107</v>
      </c>
      <c r="B38" s="522">
        <v>80</v>
      </c>
      <c r="C38" s="318" t="s">
        <v>573</v>
      </c>
      <c r="D38" s="1242"/>
      <c r="E38" s="1245">
        <f>SUM(E37:E37)</f>
        <v>100</v>
      </c>
      <c r="F38" s="1242">
        <f>SUM(F37:F37)</f>
        <v>0</v>
      </c>
      <c r="G38" s="1245">
        <f>SUM(G37:G37)</f>
        <v>100</v>
      </c>
      <c r="H38" s="1239"/>
      <c r="I38" s="448"/>
      <c r="J38" s="1238"/>
      <c r="K38" s="448"/>
      <c r="L38" s="448"/>
      <c r="M38" s="837"/>
      <c r="N38" s="448"/>
      <c r="O38" s="448"/>
      <c r="P38" s="448"/>
      <c r="Q38" s="448"/>
      <c r="R38" s="448"/>
      <c r="S38" s="448"/>
      <c r="T38" s="448"/>
      <c r="U38" s="448"/>
      <c r="V38" s="448"/>
      <c r="W38" s="448"/>
      <c r="X38" s="448"/>
      <c r="Y38" s="448"/>
      <c r="Z38" s="448"/>
      <c r="AA38" s="448"/>
      <c r="AB38" s="448"/>
      <c r="AC38" s="357"/>
      <c r="AD38" s="357"/>
      <c r="AE38" s="357"/>
      <c r="AF38" s="357"/>
    </row>
    <row r="39" spans="1:32" ht="6" customHeight="1">
      <c r="A39" s="1226"/>
      <c r="B39" s="307"/>
      <c r="C39" s="1229"/>
      <c r="D39" s="1239"/>
      <c r="E39" s="1243"/>
      <c r="F39" s="1243"/>
      <c r="G39" s="1243"/>
      <c r="H39" s="1239"/>
      <c r="I39" s="448"/>
      <c r="J39" s="1238"/>
      <c r="K39" s="448"/>
      <c r="L39" s="448"/>
      <c r="M39" s="837"/>
      <c r="N39" s="448"/>
      <c r="O39" s="448"/>
      <c r="P39" s="448"/>
      <c r="Q39" s="448"/>
      <c r="R39" s="448"/>
      <c r="S39" s="448"/>
      <c r="T39" s="448"/>
      <c r="U39" s="448"/>
      <c r="V39" s="448"/>
      <c r="W39" s="448"/>
      <c r="X39" s="448"/>
      <c r="Y39" s="448"/>
      <c r="Z39" s="448"/>
      <c r="AA39" s="448"/>
      <c r="AB39" s="448"/>
      <c r="AC39" s="357"/>
      <c r="AD39" s="357"/>
      <c r="AE39" s="357"/>
      <c r="AF39" s="357"/>
    </row>
    <row r="40" spans="1:32">
      <c r="A40" s="1226"/>
      <c r="B40" s="307">
        <v>81</v>
      </c>
      <c r="C40" s="1229" t="s">
        <v>575</v>
      </c>
      <c r="D40" s="1239"/>
      <c r="E40" s="1239"/>
      <c r="F40" s="1239"/>
      <c r="G40" s="1239"/>
      <c r="H40" s="1239"/>
      <c r="I40" s="448"/>
      <c r="J40" s="1238"/>
      <c r="K40" s="448"/>
      <c r="L40" s="448"/>
      <c r="M40" s="837"/>
      <c r="N40" s="448"/>
      <c r="O40" s="448"/>
      <c r="P40" s="448"/>
      <c r="Q40" s="448"/>
      <c r="R40" s="448"/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357"/>
      <c r="AD40" s="357"/>
      <c r="AE40" s="357"/>
      <c r="AF40" s="357"/>
    </row>
    <row r="41" spans="1:32">
      <c r="A41" s="1226"/>
      <c r="B41" s="307" t="s">
        <v>576</v>
      </c>
      <c r="C41" s="1229" t="s">
        <v>190</v>
      </c>
      <c r="D41" s="1244"/>
      <c r="E41" s="1245">
        <v>100</v>
      </c>
      <c r="F41" s="1242" t="s">
        <v>185</v>
      </c>
      <c r="G41" s="1245">
        <f>SUM(E41:F41)</f>
        <v>100</v>
      </c>
      <c r="H41" s="1239"/>
      <c r="I41" s="1500"/>
      <c r="J41" s="1516"/>
      <c r="K41" s="1500"/>
      <c r="L41" s="1500"/>
      <c r="M41" s="1517"/>
      <c r="N41" s="448"/>
      <c r="O41" s="448"/>
      <c r="P41" s="448"/>
      <c r="Q41" s="448"/>
      <c r="R41" s="448"/>
      <c r="S41" s="448"/>
      <c r="T41" s="448"/>
      <c r="U41" s="448"/>
      <c r="V41" s="448"/>
      <c r="W41" s="817"/>
      <c r="X41" s="448"/>
      <c r="Y41" s="448"/>
      <c r="Z41" s="448"/>
      <c r="AA41" s="448"/>
      <c r="AB41" s="448"/>
      <c r="AC41" s="357"/>
      <c r="AD41" s="357"/>
      <c r="AE41" s="357"/>
      <c r="AF41" s="357"/>
    </row>
    <row r="42" spans="1:32">
      <c r="A42" s="1226" t="s">
        <v>107</v>
      </c>
      <c r="B42" s="307">
        <v>81</v>
      </c>
      <c r="C42" s="1229" t="s">
        <v>575</v>
      </c>
      <c r="D42" s="1244"/>
      <c r="E42" s="1245">
        <f>SUM(E41:E41)</f>
        <v>100</v>
      </c>
      <c r="F42" s="1242">
        <f>SUM(F41:F41)</f>
        <v>0</v>
      </c>
      <c r="G42" s="1245">
        <f>SUM(G41:G41)</f>
        <v>100</v>
      </c>
      <c r="H42" s="1239"/>
      <c r="I42" s="448"/>
      <c r="J42" s="1238"/>
      <c r="K42" s="448"/>
      <c r="L42" s="448"/>
      <c r="M42" s="837"/>
      <c r="N42" s="448"/>
      <c r="O42" s="448"/>
      <c r="P42" s="448"/>
      <c r="Q42" s="448"/>
      <c r="R42" s="448"/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357"/>
      <c r="AD42" s="357"/>
      <c r="AE42" s="357"/>
      <c r="AF42" s="357"/>
    </row>
    <row r="43" spans="1:32">
      <c r="A43" s="1226" t="s">
        <v>107</v>
      </c>
      <c r="B43" s="307">
        <v>45</v>
      </c>
      <c r="C43" s="1229" t="s">
        <v>42</v>
      </c>
      <c r="D43" s="1244"/>
      <c r="E43" s="1237">
        <f>E34+E30+E26+E22+E38+E42</f>
        <v>660</v>
      </c>
      <c r="F43" s="920">
        <f>F34+F30+F26+F22+F38+F42</f>
        <v>0</v>
      </c>
      <c r="G43" s="1237">
        <f>G34+G30+G26+G22+G38+G42</f>
        <v>660</v>
      </c>
      <c r="H43" s="1267"/>
      <c r="I43" s="448"/>
      <c r="J43" s="1238"/>
      <c r="K43" s="448"/>
      <c r="L43" s="448"/>
      <c r="M43" s="837"/>
      <c r="N43" s="448"/>
      <c r="O43" s="448"/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357"/>
      <c r="AD43" s="357"/>
      <c r="AE43" s="357"/>
      <c r="AF43" s="357"/>
    </row>
    <row r="44" spans="1:32" ht="6" customHeight="1">
      <c r="A44" s="1226"/>
      <c r="B44" s="307"/>
      <c r="C44" s="1229"/>
      <c r="D44" s="311"/>
      <c r="E44" s="311"/>
      <c r="F44" s="311"/>
      <c r="G44" s="311"/>
      <c r="H44" s="311"/>
      <c r="I44" s="448"/>
      <c r="J44" s="311"/>
      <c r="K44" s="448"/>
      <c r="L44" s="448"/>
      <c r="M44" s="837"/>
      <c r="N44" s="448"/>
      <c r="O44" s="448"/>
      <c r="P44" s="448"/>
      <c r="Q44" s="448"/>
      <c r="R44" s="448"/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357"/>
      <c r="AD44" s="357"/>
      <c r="AE44" s="357"/>
      <c r="AF44" s="357"/>
    </row>
    <row r="45" spans="1:32">
      <c r="A45" s="1226"/>
      <c r="B45" s="307">
        <v>46</v>
      </c>
      <c r="C45" s="1229" t="s">
        <v>43</v>
      </c>
      <c r="D45" s="311"/>
      <c r="E45" s="311"/>
      <c r="F45" s="311"/>
      <c r="G45" s="311"/>
      <c r="H45" s="311"/>
      <c r="I45" s="448"/>
      <c r="J45" s="311"/>
      <c r="K45" s="448"/>
      <c r="L45" s="448"/>
      <c r="M45" s="837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357"/>
      <c r="AD45" s="357"/>
      <c r="AE45" s="357"/>
      <c r="AF45" s="357"/>
    </row>
    <row r="46" spans="1:32">
      <c r="A46" s="1226"/>
      <c r="B46" s="307">
        <v>72</v>
      </c>
      <c r="C46" s="1229" t="s">
        <v>577</v>
      </c>
      <c r="D46" s="311"/>
      <c r="E46" s="311"/>
      <c r="F46" s="311"/>
      <c r="G46" s="311"/>
      <c r="H46" s="311"/>
      <c r="I46" s="448"/>
      <c r="J46" s="311"/>
      <c r="K46" s="448"/>
      <c r="L46" s="448"/>
      <c r="M46" s="837"/>
      <c r="N46" s="448"/>
      <c r="O46" s="448"/>
      <c r="P46" s="448"/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357"/>
      <c r="AD46" s="357"/>
      <c r="AE46" s="357"/>
      <c r="AF46" s="357"/>
    </row>
    <row r="47" spans="1:32">
      <c r="A47" s="1226"/>
      <c r="B47" s="307" t="s">
        <v>578</v>
      </c>
      <c r="C47" s="1229" t="s">
        <v>190</v>
      </c>
      <c r="D47" s="1244"/>
      <c r="E47" s="1239">
        <v>100</v>
      </c>
      <c r="F47" s="1242" t="s">
        <v>185</v>
      </c>
      <c r="G47" s="1245">
        <f>SUM(E47:F47)</f>
        <v>100</v>
      </c>
      <c r="H47" s="1239"/>
      <c r="I47" s="1500"/>
      <c r="J47" s="1516"/>
      <c r="K47" s="1500"/>
      <c r="L47" s="1500"/>
      <c r="M47" s="1517"/>
      <c r="N47" s="448"/>
      <c r="O47" s="448"/>
      <c r="P47" s="448"/>
      <c r="Q47" s="448"/>
      <c r="R47" s="448"/>
      <c r="S47" s="448"/>
      <c r="T47" s="448"/>
      <c r="U47" s="448"/>
      <c r="V47" s="448"/>
      <c r="W47" s="817"/>
      <c r="X47" s="448"/>
      <c r="Y47" s="448"/>
      <c r="Z47" s="448"/>
      <c r="AA47" s="448"/>
      <c r="AB47" s="448"/>
      <c r="AC47" s="357"/>
      <c r="AD47" s="357"/>
      <c r="AE47" s="357"/>
      <c r="AF47" s="357"/>
    </row>
    <row r="48" spans="1:32">
      <c r="A48" s="1226" t="s">
        <v>107</v>
      </c>
      <c r="B48" s="307">
        <v>72</v>
      </c>
      <c r="C48" s="1229" t="s">
        <v>577</v>
      </c>
      <c r="D48" s="1244"/>
      <c r="E48" s="1237">
        <f>SUM(E47:E47)</f>
        <v>100</v>
      </c>
      <c r="F48" s="1242">
        <f>SUM(F47:F47)</f>
        <v>0</v>
      </c>
      <c r="G48" s="1245">
        <f>SUM(G47:G47)</f>
        <v>100</v>
      </c>
      <c r="H48" s="1239"/>
      <c r="I48" s="448"/>
      <c r="J48" s="1238"/>
      <c r="K48" s="448"/>
      <c r="L48" s="448"/>
      <c r="M48" s="837"/>
      <c r="N48" s="448"/>
      <c r="O48" s="448"/>
      <c r="P48" s="448"/>
      <c r="Q48" s="448"/>
      <c r="R48" s="448"/>
      <c r="S48" s="448"/>
      <c r="T48" s="448"/>
      <c r="U48" s="448"/>
      <c r="V48" s="448"/>
      <c r="W48" s="448"/>
      <c r="X48" s="448"/>
      <c r="Y48" s="448"/>
      <c r="Z48" s="448"/>
      <c r="AA48" s="448"/>
      <c r="AB48" s="448"/>
      <c r="AC48" s="357"/>
      <c r="AD48" s="357"/>
      <c r="AE48" s="357"/>
      <c r="AF48" s="357"/>
    </row>
    <row r="49" spans="1:32" ht="6" customHeight="1">
      <c r="A49" s="1226"/>
      <c r="B49" s="307"/>
      <c r="C49" s="1229"/>
      <c r="D49" s="311"/>
      <c r="E49" s="311"/>
      <c r="F49" s="311"/>
      <c r="G49" s="311"/>
      <c r="H49" s="311"/>
      <c r="I49" s="448"/>
      <c r="J49" s="311"/>
      <c r="K49" s="448"/>
      <c r="L49" s="448"/>
      <c r="M49" s="837"/>
      <c r="N49" s="448"/>
      <c r="O49" s="448"/>
      <c r="P49" s="448"/>
      <c r="Q49" s="448"/>
      <c r="R49" s="448"/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357"/>
      <c r="AD49" s="357"/>
      <c r="AE49" s="357"/>
      <c r="AF49" s="357"/>
    </row>
    <row r="50" spans="1:32">
      <c r="A50" s="1226"/>
      <c r="B50" s="307">
        <v>73</v>
      </c>
      <c r="C50" s="1229" t="s">
        <v>579</v>
      </c>
      <c r="D50" s="311"/>
      <c r="E50" s="311"/>
      <c r="F50" s="311"/>
      <c r="G50" s="311"/>
      <c r="H50" s="311"/>
      <c r="I50" s="448"/>
      <c r="J50" s="311"/>
      <c r="K50" s="448"/>
      <c r="L50" s="448"/>
      <c r="M50" s="837"/>
      <c r="N50" s="448"/>
      <c r="O50" s="448"/>
      <c r="P50" s="448"/>
      <c r="Q50" s="448"/>
      <c r="R50" s="448"/>
      <c r="S50" s="448"/>
      <c r="T50" s="448"/>
      <c r="U50" s="448"/>
      <c r="V50" s="448"/>
      <c r="W50" s="448"/>
      <c r="X50" s="448"/>
      <c r="Y50" s="448"/>
      <c r="Z50" s="448"/>
      <c r="AA50" s="448"/>
      <c r="AB50" s="448"/>
      <c r="AC50" s="357"/>
      <c r="AD50" s="357"/>
      <c r="AE50" s="357"/>
      <c r="AF50" s="357"/>
    </row>
    <row r="51" spans="1:32">
      <c r="A51" s="1226"/>
      <c r="B51" s="307" t="s">
        <v>580</v>
      </c>
      <c r="C51" s="1229" t="s">
        <v>190</v>
      </c>
      <c r="D51" s="1244"/>
      <c r="E51" s="1239">
        <v>100</v>
      </c>
      <c r="F51" s="1244" t="s">
        <v>185</v>
      </c>
      <c r="G51" s="1239">
        <f>SUM(E51:F51)</f>
        <v>100</v>
      </c>
      <c r="H51" s="1239"/>
      <c r="I51" s="1500"/>
      <c r="J51" s="1516"/>
      <c r="K51" s="1500"/>
      <c r="L51" s="1500"/>
      <c r="M51" s="1517"/>
      <c r="N51" s="448"/>
      <c r="O51" s="448"/>
      <c r="P51" s="448"/>
      <c r="Q51" s="448"/>
      <c r="R51" s="448"/>
      <c r="S51" s="448"/>
      <c r="T51" s="448"/>
      <c r="U51" s="448"/>
      <c r="V51" s="448"/>
      <c r="W51" s="817"/>
      <c r="X51" s="448"/>
      <c r="Y51" s="448"/>
      <c r="Z51" s="448"/>
      <c r="AA51" s="448"/>
      <c r="AB51" s="448"/>
      <c r="AC51" s="357"/>
      <c r="AD51" s="357"/>
      <c r="AE51" s="357"/>
      <c r="AF51" s="357"/>
    </row>
    <row r="52" spans="1:32">
      <c r="A52" s="1226" t="s">
        <v>107</v>
      </c>
      <c r="B52" s="307">
        <v>73</v>
      </c>
      <c r="C52" s="1229" t="s">
        <v>579</v>
      </c>
      <c r="D52" s="1244"/>
      <c r="E52" s="1237">
        <f>SUM(E51:E51)</f>
        <v>100</v>
      </c>
      <c r="F52" s="1241">
        <f>SUM(F51:F51)</f>
        <v>0</v>
      </c>
      <c r="G52" s="1237">
        <f>SUM(E52:F52)</f>
        <v>100</v>
      </c>
      <c r="H52" s="1239"/>
      <c r="I52" s="448"/>
      <c r="J52" s="1238"/>
      <c r="K52" s="448"/>
      <c r="L52" s="448"/>
      <c r="M52" s="837"/>
      <c r="N52" s="448"/>
      <c r="O52" s="448"/>
      <c r="P52" s="448"/>
      <c r="Q52" s="448"/>
      <c r="R52" s="448"/>
      <c r="S52" s="448"/>
      <c r="T52" s="448"/>
      <c r="U52" s="448"/>
      <c r="V52" s="448"/>
      <c r="W52" s="448"/>
      <c r="X52" s="448"/>
      <c r="Y52" s="448"/>
      <c r="Z52" s="448"/>
      <c r="AA52" s="448"/>
      <c r="AB52" s="448"/>
      <c r="AC52" s="357"/>
      <c r="AD52" s="357"/>
      <c r="AE52" s="357"/>
      <c r="AF52" s="357"/>
    </row>
    <row r="53" spans="1:32" ht="6" customHeight="1">
      <c r="A53" s="1226"/>
      <c r="B53" s="307"/>
      <c r="C53" s="1229"/>
      <c r="D53" s="311"/>
      <c r="E53" s="311"/>
      <c r="F53" s="311"/>
      <c r="G53" s="311"/>
      <c r="H53" s="311"/>
      <c r="I53" s="448"/>
      <c r="J53" s="311"/>
      <c r="K53" s="448"/>
      <c r="L53" s="448"/>
      <c r="M53" s="837"/>
      <c r="N53" s="448"/>
      <c r="O53" s="448"/>
      <c r="P53" s="448"/>
      <c r="Q53" s="448"/>
      <c r="R53" s="448"/>
      <c r="S53" s="448"/>
      <c r="T53" s="448"/>
      <c r="U53" s="448"/>
      <c r="V53" s="448"/>
      <c r="W53" s="448"/>
      <c r="X53" s="448"/>
      <c r="Y53" s="448"/>
      <c r="Z53" s="448"/>
      <c r="AA53" s="448"/>
      <c r="AB53" s="448"/>
      <c r="AC53" s="357"/>
      <c r="AD53" s="357"/>
      <c r="AE53" s="357"/>
      <c r="AF53" s="357"/>
    </row>
    <row r="54" spans="1:32">
      <c r="A54" s="1226"/>
      <c r="B54" s="307">
        <v>74</v>
      </c>
      <c r="C54" s="1229" t="s">
        <v>581</v>
      </c>
      <c r="D54" s="311"/>
      <c r="E54" s="311"/>
      <c r="F54" s="311"/>
      <c r="G54" s="311"/>
      <c r="H54" s="311"/>
      <c r="I54" s="448"/>
      <c r="J54" s="311"/>
      <c r="K54" s="448"/>
      <c r="L54" s="448"/>
      <c r="M54" s="837"/>
      <c r="N54" s="448"/>
      <c r="O54" s="448"/>
      <c r="P54" s="448"/>
      <c r="Q54" s="448"/>
      <c r="R54" s="448"/>
      <c r="S54" s="448"/>
      <c r="T54" s="448"/>
      <c r="U54" s="448"/>
      <c r="V54" s="448"/>
      <c r="W54" s="448"/>
      <c r="X54" s="448"/>
      <c r="Y54" s="448"/>
      <c r="Z54" s="448"/>
      <c r="AA54" s="448"/>
      <c r="AB54" s="448"/>
      <c r="AC54" s="357"/>
      <c r="AD54" s="357"/>
      <c r="AE54" s="357"/>
      <c r="AF54" s="357"/>
    </row>
    <row r="55" spans="1:32">
      <c r="A55" s="1226"/>
      <c r="B55" s="307" t="s">
        <v>582</v>
      </c>
      <c r="C55" s="1229" t="s">
        <v>190</v>
      </c>
      <c r="D55" s="1244"/>
      <c r="E55" s="1239">
        <v>100</v>
      </c>
      <c r="F55" s="1242" t="s">
        <v>185</v>
      </c>
      <c r="G55" s="1245">
        <f>SUM(E55:F55)</f>
        <v>100</v>
      </c>
      <c r="H55" s="1239"/>
      <c r="I55" s="1500"/>
      <c r="J55" s="1516"/>
      <c r="K55" s="1500"/>
      <c r="L55" s="1500"/>
      <c r="M55" s="1517"/>
      <c r="N55" s="448"/>
      <c r="O55" s="448"/>
      <c r="P55" s="448"/>
      <c r="Q55" s="448"/>
      <c r="R55" s="448"/>
      <c r="S55" s="448"/>
      <c r="T55" s="448"/>
      <c r="U55" s="448"/>
      <c r="V55" s="448"/>
      <c r="W55" s="817"/>
      <c r="X55" s="448"/>
      <c r="Y55" s="448"/>
      <c r="Z55" s="448"/>
      <c r="AA55" s="448"/>
      <c r="AB55" s="448"/>
      <c r="AC55" s="357"/>
      <c r="AD55" s="357"/>
      <c r="AE55" s="357"/>
      <c r="AF55" s="357"/>
    </row>
    <row r="56" spans="1:32">
      <c r="A56" s="1275" t="s">
        <v>107</v>
      </c>
      <c r="B56" s="307">
        <v>74</v>
      </c>
      <c r="C56" s="1277" t="s">
        <v>581</v>
      </c>
      <c r="D56" s="1244"/>
      <c r="E56" s="1237">
        <f>SUM(E55:E55)</f>
        <v>100</v>
      </c>
      <c r="F56" s="1242">
        <f>SUM(F55:F55)</f>
        <v>0</v>
      </c>
      <c r="G56" s="1245">
        <f>SUM(E56:F56)</f>
        <v>100</v>
      </c>
      <c r="H56" s="1239"/>
      <c r="I56" s="448"/>
      <c r="J56" s="1238"/>
      <c r="K56" s="448"/>
      <c r="L56" s="448"/>
      <c r="M56" s="837"/>
      <c r="N56" s="448"/>
      <c r="O56" s="448"/>
      <c r="P56" s="448"/>
      <c r="Q56" s="448"/>
      <c r="R56" s="448"/>
      <c r="S56" s="448"/>
      <c r="T56" s="448"/>
      <c r="U56" s="448"/>
      <c r="V56" s="448"/>
      <c r="W56" s="448"/>
      <c r="X56" s="448"/>
      <c r="Y56" s="448"/>
      <c r="Z56" s="448"/>
      <c r="AA56" s="448"/>
      <c r="AB56" s="448"/>
      <c r="AC56" s="357"/>
      <c r="AD56" s="357"/>
      <c r="AE56" s="357"/>
      <c r="AF56" s="357"/>
    </row>
    <row r="57" spans="1:32">
      <c r="A57" s="1275" t="s">
        <v>107</v>
      </c>
      <c r="B57" s="307">
        <v>46</v>
      </c>
      <c r="C57" s="1277" t="s">
        <v>43</v>
      </c>
      <c r="D57" s="1244"/>
      <c r="E57" s="1237">
        <f>E56+E52+E48</f>
        <v>300</v>
      </c>
      <c r="F57" s="920">
        <f t="shared" ref="F57:G57" si="0">F56+F52+F48</f>
        <v>0</v>
      </c>
      <c r="G57" s="1237">
        <f t="shared" si="0"/>
        <v>300</v>
      </c>
      <c r="H57" s="1267"/>
      <c r="I57" s="448"/>
      <c r="J57" s="1238"/>
      <c r="K57" s="448"/>
      <c r="L57" s="448"/>
      <c r="M57" s="837"/>
      <c r="N57" s="448"/>
      <c r="O57" s="448"/>
      <c r="P57" s="448"/>
      <c r="Q57" s="448"/>
      <c r="R57" s="448"/>
      <c r="S57" s="448"/>
      <c r="T57" s="448"/>
      <c r="U57" s="448"/>
      <c r="V57" s="448"/>
      <c r="W57" s="448"/>
      <c r="X57" s="448"/>
      <c r="Y57" s="448"/>
      <c r="Z57" s="448"/>
      <c r="AA57" s="448"/>
      <c r="AB57" s="448"/>
      <c r="AC57" s="357"/>
      <c r="AD57" s="357"/>
      <c r="AE57" s="357"/>
      <c r="AF57" s="357"/>
    </row>
    <row r="58" spans="1:32" ht="6" customHeight="1">
      <c r="A58" s="1226"/>
      <c r="B58" s="307"/>
      <c r="C58" s="1229"/>
      <c r="D58" s="311"/>
      <c r="E58" s="311"/>
      <c r="F58" s="311"/>
      <c r="G58" s="311"/>
      <c r="H58" s="311"/>
      <c r="I58" s="448"/>
      <c r="J58" s="311"/>
      <c r="K58" s="448"/>
      <c r="L58" s="448"/>
      <c r="M58" s="837"/>
      <c r="N58" s="448"/>
      <c r="O58" s="448"/>
      <c r="P58" s="448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357"/>
      <c r="AD58" s="357"/>
      <c r="AE58" s="357"/>
      <c r="AF58" s="357"/>
    </row>
    <row r="59" spans="1:32">
      <c r="A59" s="1226"/>
      <c r="B59" s="307">
        <v>47</v>
      </c>
      <c r="C59" s="1229" t="s">
        <v>44</v>
      </c>
      <c r="D59" s="311"/>
      <c r="E59" s="311"/>
      <c r="F59" s="311"/>
      <c r="G59" s="311"/>
      <c r="H59" s="311"/>
      <c r="I59" s="448"/>
      <c r="J59" s="311"/>
      <c r="K59" s="448"/>
      <c r="L59" s="448"/>
      <c r="M59" s="837"/>
      <c r="N59" s="448"/>
      <c r="O59" s="448"/>
      <c r="P59" s="448"/>
      <c r="Q59" s="448"/>
      <c r="R59" s="448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357"/>
      <c r="AD59" s="357"/>
      <c r="AE59" s="357"/>
      <c r="AF59" s="357"/>
    </row>
    <row r="60" spans="1:32">
      <c r="A60" s="1226"/>
      <c r="B60" s="307">
        <v>71</v>
      </c>
      <c r="C60" s="1229" t="s">
        <v>583</v>
      </c>
      <c r="D60" s="311"/>
      <c r="E60" s="311"/>
      <c r="F60" s="311"/>
      <c r="G60" s="311"/>
      <c r="H60" s="311"/>
      <c r="I60" s="448"/>
      <c r="J60" s="311"/>
      <c r="K60" s="448"/>
      <c r="L60" s="448"/>
      <c r="M60" s="837"/>
      <c r="N60" s="448"/>
      <c r="O60" s="448"/>
      <c r="P60" s="448"/>
      <c r="Q60" s="448"/>
      <c r="R60" s="448"/>
      <c r="S60" s="448"/>
      <c r="T60" s="448"/>
      <c r="U60" s="448"/>
      <c r="V60" s="448"/>
      <c r="W60" s="448"/>
      <c r="X60" s="448"/>
      <c r="Y60" s="448"/>
      <c r="Z60" s="448"/>
      <c r="AA60" s="448"/>
      <c r="AB60" s="448"/>
      <c r="AC60" s="357"/>
      <c r="AD60" s="357"/>
      <c r="AE60" s="357"/>
      <c r="AF60" s="357"/>
    </row>
    <row r="61" spans="1:32">
      <c r="A61" s="1226"/>
      <c r="B61" s="307" t="s">
        <v>584</v>
      </c>
      <c r="C61" s="1229" t="s">
        <v>190</v>
      </c>
      <c r="D61" s="1244"/>
      <c r="E61" s="1239">
        <v>130</v>
      </c>
      <c r="F61" s="1244" t="s">
        <v>185</v>
      </c>
      <c r="G61" s="1239">
        <f>SUM(E61:F61)</f>
        <v>130</v>
      </c>
      <c r="H61" s="1239"/>
      <c r="I61" s="1500"/>
      <c r="J61" s="1516"/>
      <c r="K61" s="1500"/>
      <c r="L61" s="1500"/>
      <c r="M61" s="1517"/>
      <c r="N61" s="448"/>
      <c r="O61" s="448"/>
      <c r="P61" s="448"/>
      <c r="Q61" s="448"/>
      <c r="R61" s="448"/>
      <c r="S61" s="448"/>
      <c r="T61" s="448"/>
      <c r="U61" s="448"/>
      <c r="V61" s="448"/>
      <c r="W61" s="817"/>
      <c r="X61" s="448"/>
      <c r="Y61" s="448"/>
      <c r="Z61" s="448"/>
      <c r="AA61" s="448"/>
      <c r="AB61" s="448"/>
      <c r="AC61" s="357"/>
      <c r="AD61" s="357"/>
      <c r="AE61" s="357"/>
      <c r="AF61" s="357"/>
    </row>
    <row r="62" spans="1:32">
      <c r="A62" s="1226" t="s">
        <v>107</v>
      </c>
      <c r="B62" s="307">
        <v>71</v>
      </c>
      <c r="C62" s="1229" t="s">
        <v>583</v>
      </c>
      <c r="D62" s="1244"/>
      <c r="E62" s="1237">
        <f>SUM(E61:E61)</f>
        <v>130</v>
      </c>
      <c r="F62" s="1241">
        <f>SUM(F61:F61)</f>
        <v>0</v>
      </c>
      <c r="G62" s="1237">
        <f>SUM(E62:F62)</f>
        <v>130</v>
      </c>
      <c r="H62" s="1239"/>
      <c r="I62" s="448"/>
      <c r="J62" s="1238"/>
      <c r="K62" s="448"/>
      <c r="L62" s="448"/>
      <c r="M62" s="837"/>
      <c r="N62" s="448"/>
      <c r="O62" s="448"/>
      <c r="P62" s="448"/>
      <c r="Q62" s="448"/>
      <c r="R62" s="448"/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357"/>
      <c r="AD62" s="357"/>
      <c r="AE62" s="357"/>
      <c r="AF62" s="357"/>
    </row>
    <row r="63" spans="1:32">
      <c r="A63" s="1226" t="s">
        <v>107</v>
      </c>
      <c r="B63" s="307">
        <v>47</v>
      </c>
      <c r="C63" s="1229" t="s">
        <v>44</v>
      </c>
      <c r="D63" s="1244"/>
      <c r="E63" s="1245">
        <f>E62</f>
        <v>130</v>
      </c>
      <c r="F63" s="999">
        <f t="shared" ref="F63:G63" si="1">F62</f>
        <v>0</v>
      </c>
      <c r="G63" s="1245">
        <f t="shared" si="1"/>
        <v>130</v>
      </c>
      <c r="H63" s="1267"/>
      <c r="I63" s="448"/>
      <c r="J63" s="1238"/>
      <c r="K63" s="448"/>
      <c r="L63" s="448"/>
      <c r="M63" s="837"/>
      <c r="N63" s="448"/>
      <c r="O63" s="448"/>
      <c r="P63" s="448"/>
      <c r="Q63" s="448"/>
      <c r="R63" s="448"/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357"/>
      <c r="AD63" s="357"/>
      <c r="AE63" s="357"/>
      <c r="AF63" s="357"/>
    </row>
    <row r="64" spans="1:32" ht="6" customHeight="1">
      <c r="A64" s="1226"/>
      <c r="B64" s="307"/>
      <c r="C64" s="1229"/>
      <c r="D64" s="311"/>
      <c r="E64" s="311"/>
      <c r="F64" s="311"/>
      <c r="G64" s="311"/>
      <c r="H64" s="311"/>
      <c r="I64" s="448"/>
      <c r="J64" s="311"/>
      <c r="K64" s="448"/>
      <c r="L64" s="448"/>
      <c r="M64" s="837"/>
      <c r="N64" s="448"/>
      <c r="O64" s="448"/>
      <c r="P64" s="448"/>
      <c r="Q64" s="448"/>
      <c r="R64" s="448"/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357"/>
      <c r="AD64" s="357"/>
      <c r="AE64" s="357"/>
      <c r="AF64" s="357"/>
    </row>
    <row r="65" spans="1:32">
      <c r="A65" s="1226"/>
      <c r="B65" s="307">
        <v>48</v>
      </c>
      <c r="C65" s="1229" t="s">
        <v>45</v>
      </c>
      <c r="D65" s="311"/>
      <c r="E65" s="311"/>
      <c r="F65" s="311"/>
      <c r="G65" s="311"/>
      <c r="H65" s="311"/>
      <c r="I65" s="448"/>
      <c r="J65" s="311"/>
      <c r="K65" s="448"/>
      <c r="L65" s="448"/>
      <c r="M65" s="837"/>
      <c r="N65" s="448"/>
      <c r="O65" s="448"/>
      <c r="P65" s="448"/>
      <c r="Q65" s="448"/>
      <c r="R65" s="448"/>
      <c r="S65" s="448"/>
      <c r="T65" s="448"/>
      <c r="U65" s="448"/>
      <c r="V65" s="448"/>
      <c r="W65" s="448"/>
      <c r="X65" s="448"/>
      <c r="Y65" s="448"/>
      <c r="Z65" s="448"/>
      <c r="AA65" s="448"/>
      <c r="AB65" s="448"/>
      <c r="AC65" s="357"/>
      <c r="AD65" s="357"/>
      <c r="AE65" s="357"/>
      <c r="AF65" s="357"/>
    </row>
    <row r="66" spans="1:32">
      <c r="A66" s="1226"/>
      <c r="B66" s="307">
        <v>71</v>
      </c>
      <c r="C66" s="1229" t="s">
        <v>585</v>
      </c>
      <c r="D66" s="311"/>
      <c r="E66" s="311"/>
      <c r="F66" s="311"/>
      <c r="G66" s="311"/>
      <c r="H66" s="311"/>
      <c r="I66" s="448"/>
      <c r="J66" s="311"/>
      <c r="K66" s="448"/>
      <c r="L66" s="448"/>
      <c r="M66" s="837"/>
      <c r="N66" s="448"/>
      <c r="O66" s="448"/>
      <c r="P66" s="448"/>
      <c r="Q66" s="448"/>
      <c r="R66" s="448"/>
      <c r="S66" s="448"/>
      <c r="T66" s="448"/>
      <c r="U66" s="448"/>
      <c r="V66" s="448"/>
      <c r="W66" s="448"/>
      <c r="X66" s="448"/>
      <c r="Y66" s="448"/>
      <c r="Z66" s="448"/>
      <c r="AA66" s="448"/>
      <c r="AB66" s="448"/>
      <c r="AC66" s="357"/>
      <c r="AD66" s="357"/>
      <c r="AE66" s="357"/>
      <c r="AF66" s="357"/>
    </row>
    <row r="67" spans="1:32">
      <c r="A67" s="1226"/>
      <c r="B67" s="307" t="s">
        <v>586</v>
      </c>
      <c r="C67" s="1229" t="s">
        <v>190</v>
      </c>
      <c r="D67" s="1244"/>
      <c r="E67" s="1239">
        <v>100</v>
      </c>
      <c r="F67" s="1244" t="s">
        <v>185</v>
      </c>
      <c r="G67" s="1239">
        <f>SUM(E67:F67)</f>
        <v>100</v>
      </c>
      <c r="H67" s="1239"/>
      <c r="I67" s="1500"/>
      <c r="J67" s="1516"/>
      <c r="K67" s="1500"/>
      <c r="L67" s="1500"/>
      <c r="M67" s="1517"/>
      <c r="N67" s="448"/>
      <c r="O67" s="448"/>
      <c r="P67" s="448"/>
      <c r="Q67" s="448"/>
      <c r="R67" s="448"/>
      <c r="S67" s="448"/>
      <c r="T67" s="448"/>
      <c r="U67" s="448"/>
      <c r="V67" s="448"/>
      <c r="W67" s="817"/>
      <c r="X67" s="448"/>
      <c r="Y67" s="448"/>
      <c r="Z67" s="448"/>
      <c r="AA67" s="448"/>
      <c r="AB67" s="448"/>
      <c r="AC67" s="357"/>
      <c r="AD67" s="357"/>
      <c r="AE67" s="357"/>
      <c r="AF67" s="357"/>
    </row>
    <row r="68" spans="1:32">
      <c r="A68" s="1275" t="s">
        <v>107</v>
      </c>
      <c r="B68" s="307">
        <v>71</v>
      </c>
      <c r="C68" s="1277" t="s">
        <v>585</v>
      </c>
      <c r="D68" s="1244"/>
      <c r="E68" s="1237">
        <f>SUM(E67:E67)</f>
        <v>100</v>
      </c>
      <c r="F68" s="1241">
        <f>SUM(F67:F67)</f>
        <v>0</v>
      </c>
      <c r="G68" s="1237">
        <f>SUM(G67:G67)</f>
        <v>100</v>
      </c>
      <c r="H68" s="1239"/>
      <c r="I68" s="448"/>
      <c r="J68" s="1238"/>
      <c r="K68" s="448"/>
      <c r="L68" s="448"/>
      <c r="M68" s="837"/>
      <c r="N68" s="448"/>
      <c r="O68" s="448"/>
      <c r="P68" s="448"/>
      <c r="Q68" s="448"/>
      <c r="R68" s="448"/>
      <c r="S68" s="448"/>
      <c r="T68" s="448"/>
      <c r="U68" s="448"/>
      <c r="V68" s="448"/>
      <c r="W68" s="448"/>
      <c r="X68" s="448"/>
      <c r="Y68" s="448"/>
      <c r="Z68" s="448"/>
      <c r="AA68" s="448"/>
      <c r="AB68" s="448"/>
      <c r="AC68" s="357"/>
      <c r="AD68" s="357"/>
      <c r="AE68" s="357"/>
      <c r="AF68" s="357"/>
    </row>
    <row r="69" spans="1:32" ht="6" customHeight="1">
      <c r="A69" s="1226"/>
      <c r="B69" s="307"/>
      <c r="C69" s="1229"/>
      <c r="D69" s="311"/>
      <c r="E69" s="311"/>
      <c r="F69" s="311"/>
      <c r="G69" s="311"/>
      <c r="H69" s="311"/>
      <c r="I69" s="448"/>
      <c r="J69" s="311"/>
      <c r="K69" s="448"/>
      <c r="L69" s="448"/>
      <c r="M69" s="837"/>
      <c r="N69" s="448"/>
      <c r="O69" s="448"/>
      <c r="P69" s="448"/>
      <c r="Q69" s="448"/>
      <c r="R69" s="448"/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357"/>
      <c r="AD69" s="357"/>
      <c r="AE69" s="357"/>
      <c r="AF69" s="357"/>
    </row>
    <row r="70" spans="1:32">
      <c r="A70" s="1226"/>
      <c r="B70" s="307">
        <v>72</v>
      </c>
      <c r="C70" s="1229" t="s">
        <v>587</v>
      </c>
      <c r="D70" s="311"/>
      <c r="E70" s="311"/>
      <c r="F70" s="311"/>
      <c r="G70" s="311"/>
      <c r="H70" s="311"/>
      <c r="I70" s="448"/>
      <c r="J70" s="311"/>
      <c r="K70" s="448"/>
      <c r="L70" s="448"/>
      <c r="M70" s="837"/>
      <c r="N70" s="448"/>
      <c r="O70" s="448"/>
      <c r="P70" s="448"/>
      <c r="Q70" s="448"/>
      <c r="R70" s="448"/>
      <c r="S70" s="448"/>
      <c r="T70" s="448"/>
      <c r="U70" s="448"/>
      <c r="V70" s="448"/>
      <c r="W70" s="448"/>
      <c r="X70" s="448"/>
      <c r="Y70" s="448"/>
      <c r="Z70" s="448"/>
      <c r="AA70" s="448"/>
      <c r="AB70" s="448"/>
      <c r="AC70" s="357"/>
      <c r="AD70" s="357"/>
      <c r="AE70" s="357"/>
      <c r="AF70" s="357"/>
    </row>
    <row r="71" spans="1:32">
      <c r="A71" s="1226"/>
      <c r="B71" s="307" t="s">
        <v>588</v>
      </c>
      <c r="C71" s="1229" t="s">
        <v>190</v>
      </c>
      <c r="D71" s="1244"/>
      <c r="E71" s="1239">
        <v>150</v>
      </c>
      <c r="F71" s="1244" t="s">
        <v>185</v>
      </c>
      <c r="G71" s="1239">
        <f>SUM(E71:F71)</f>
        <v>150</v>
      </c>
      <c r="H71" s="1239"/>
      <c r="I71" s="1500"/>
      <c r="J71" s="1516"/>
      <c r="K71" s="1500"/>
      <c r="L71" s="1500"/>
      <c r="M71" s="1517"/>
      <c r="N71" s="448"/>
      <c r="O71" s="448"/>
      <c r="P71" s="448"/>
      <c r="Q71" s="448"/>
      <c r="R71" s="448"/>
      <c r="S71" s="448"/>
      <c r="T71" s="448"/>
      <c r="U71" s="448"/>
      <c r="V71" s="448"/>
      <c r="W71" s="817"/>
      <c r="X71" s="448"/>
      <c r="Y71" s="448"/>
      <c r="Z71" s="448"/>
      <c r="AA71" s="448"/>
      <c r="AB71" s="448"/>
      <c r="AC71" s="357"/>
      <c r="AD71" s="357"/>
      <c r="AE71" s="357"/>
      <c r="AF71" s="357"/>
    </row>
    <row r="72" spans="1:32">
      <c r="A72" s="1298" t="s">
        <v>107</v>
      </c>
      <c r="B72" s="307">
        <v>72</v>
      </c>
      <c r="C72" s="1300" t="s">
        <v>587</v>
      </c>
      <c r="D72" s="1244"/>
      <c r="E72" s="1237">
        <f>SUM(E71:E71)</f>
        <v>150</v>
      </c>
      <c r="F72" s="1241">
        <f>SUM(F71:F71)</f>
        <v>0</v>
      </c>
      <c r="G72" s="1237">
        <f>SUM(E72:F72)</f>
        <v>150</v>
      </c>
      <c r="H72" s="1239"/>
      <c r="I72" s="448"/>
      <c r="J72" s="1238"/>
      <c r="K72" s="448"/>
      <c r="L72" s="448"/>
      <c r="M72" s="837"/>
      <c r="N72" s="448"/>
      <c r="O72" s="448"/>
      <c r="P72" s="448"/>
      <c r="Q72" s="448"/>
      <c r="R72" s="448"/>
      <c r="S72" s="448"/>
      <c r="T72" s="448"/>
      <c r="U72" s="448"/>
      <c r="V72" s="448"/>
      <c r="W72" s="448"/>
      <c r="X72" s="448"/>
      <c r="Y72" s="448"/>
      <c r="Z72" s="448"/>
      <c r="AA72" s="448"/>
      <c r="AB72" s="448"/>
      <c r="AC72" s="357"/>
      <c r="AD72" s="357"/>
      <c r="AE72" s="357"/>
      <c r="AF72" s="357"/>
    </row>
    <row r="73" spans="1:32" ht="6" customHeight="1">
      <c r="A73" s="1226"/>
      <c r="B73" s="307"/>
      <c r="C73" s="1229"/>
      <c r="D73" s="311"/>
      <c r="E73" s="311"/>
      <c r="F73" s="311"/>
      <c r="G73" s="311"/>
      <c r="H73" s="311"/>
      <c r="I73" s="448"/>
      <c r="J73" s="311"/>
      <c r="K73" s="448"/>
      <c r="L73" s="448"/>
      <c r="M73" s="837"/>
      <c r="N73" s="448"/>
      <c r="O73" s="448"/>
      <c r="P73" s="448"/>
      <c r="Q73" s="448"/>
      <c r="R73" s="448"/>
      <c r="S73" s="448"/>
      <c r="T73" s="448"/>
      <c r="U73" s="448"/>
      <c r="V73" s="448"/>
      <c r="W73" s="448"/>
      <c r="X73" s="448"/>
      <c r="Y73" s="448"/>
      <c r="Z73" s="448"/>
      <c r="AA73" s="448"/>
      <c r="AB73" s="448"/>
      <c r="AC73" s="357"/>
      <c r="AD73" s="357"/>
      <c r="AE73" s="357"/>
      <c r="AF73" s="357"/>
    </row>
    <row r="74" spans="1:32">
      <c r="A74" s="1226"/>
      <c r="B74" s="307">
        <v>74</v>
      </c>
      <c r="C74" s="1229" t="s">
        <v>589</v>
      </c>
      <c r="D74" s="311"/>
      <c r="E74" s="311"/>
      <c r="F74" s="311"/>
      <c r="G74" s="311"/>
      <c r="H74" s="311"/>
      <c r="I74" s="448"/>
      <c r="J74" s="311"/>
      <c r="K74" s="448"/>
      <c r="L74" s="448"/>
      <c r="M74" s="837"/>
      <c r="N74" s="448"/>
      <c r="O74" s="448"/>
      <c r="P74" s="448"/>
      <c r="Q74" s="448"/>
      <c r="R74" s="448"/>
      <c r="S74" s="448"/>
      <c r="T74" s="448"/>
      <c r="U74" s="448"/>
      <c r="V74" s="448"/>
      <c r="W74" s="448"/>
      <c r="X74" s="448"/>
      <c r="Y74" s="448"/>
      <c r="Z74" s="448"/>
      <c r="AA74" s="448"/>
      <c r="AB74" s="448"/>
      <c r="AC74" s="357"/>
      <c r="AD74" s="357"/>
      <c r="AE74" s="357"/>
      <c r="AF74" s="357"/>
    </row>
    <row r="75" spans="1:32">
      <c r="A75" s="1226"/>
      <c r="B75" s="307" t="s">
        <v>590</v>
      </c>
      <c r="C75" s="1229" t="s">
        <v>190</v>
      </c>
      <c r="D75" s="1244"/>
      <c r="E75" s="1239">
        <v>100</v>
      </c>
      <c r="F75" s="1244" t="s">
        <v>185</v>
      </c>
      <c r="G75" s="1239">
        <f>SUM(E75:F75)</f>
        <v>100</v>
      </c>
      <c r="H75" s="1239"/>
      <c r="I75" s="448"/>
      <c r="J75" s="1516"/>
      <c r="K75" s="1500"/>
      <c r="L75" s="1500"/>
      <c r="M75" s="1517"/>
      <c r="N75" s="448"/>
      <c r="O75" s="448"/>
      <c r="P75" s="448"/>
      <c r="Q75" s="448"/>
      <c r="R75" s="448"/>
      <c r="S75" s="448"/>
      <c r="T75" s="448"/>
      <c r="U75" s="448"/>
      <c r="V75" s="448"/>
      <c r="W75" s="817"/>
      <c r="X75" s="448"/>
      <c r="Y75" s="448"/>
      <c r="Z75" s="448"/>
      <c r="AA75" s="448"/>
      <c r="AB75" s="448"/>
      <c r="AC75" s="357"/>
      <c r="AD75" s="357"/>
      <c r="AE75" s="357"/>
      <c r="AF75" s="357"/>
    </row>
    <row r="76" spans="1:32">
      <c r="A76" s="1298" t="s">
        <v>107</v>
      </c>
      <c r="B76" s="307">
        <v>74</v>
      </c>
      <c r="C76" s="1300" t="s">
        <v>589</v>
      </c>
      <c r="D76" s="1244"/>
      <c r="E76" s="1237">
        <f>SUM(E75:E75)</f>
        <v>100</v>
      </c>
      <c r="F76" s="1241">
        <f>SUM(F75:F75)</f>
        <v>0</v>
      </c>
      <c r="G76" s="1237">
        <f>SUM(E76:F76)</f>
        <v>100</v>
      </c>
      <c r="H76" s="1239"/>
      <c r="I76" s="448"/>
      <c r="J76" s="1238"/>
      <c r="K76" s="448"/>
      <c r="L76" s="448"/>
      <c r="M76" s="837"/>
      <c r="N76" s="448"/>
      <c r="O76" s="448"/>
      <c r="P76" s="448"/>
      <c r="Q76" s="448"/>
      <c r="R76" s="448"/>
      <c r="S76" s="448"/>
      <c r="T76" s="448"/>
      <c r="U76" s="448"/>
      <c r="V76" s="448"/>
      <c r="W76" s="448"/>
      <c r="X76" s="448"/>
      <c r="Y76" s="448"/>
      <c r="Z76" s="448"/>
      <c r="AA76" s="448"/>
      <c r="AB76" s="448"/>
      <c r="AC76" s="357"/>
      <c r="AD76" s="357"/>
      <c r="AE76" s="357"/>
      <c r="AF76" s="357"/>
    </row>
    <row r="77" spans="1:32" ht="6" customHeight="1">
      <c r="A77" s="1298"/>
      <c r="B77" s="307"/>
      <c r="C77" s="1300"/>
      <c r="D77" s="311"/>
      <c r="E77" s="311"/>
      <c r="F77" s="311"/>
      <c r="G77" s="311"/>
      <c r="H77" s="311"/>
      <c r="I77" s="448"/>
      <c r="J77" s="311"/>
      <c r="K77" s="448"/>
      <c r="L77" s="448"/>
      <c r="M77" s="837"/>
      <c r="N77" s="448"/>
      <c r="O77" s="448"/>
      <c r="P77" s="448"/>
      <c r="Q77" s="448"/>
      <c r="R77" s="448"/>
      <c r="S77" s="448"/>
      <c r="T77" s="448"/>
      <c r="U77" s="448"/>
      <c r="V77" s="448"/>
      <c r="W77" s="448"/>
      <c r="X77" s="448"/>
      <c r="Y77" s="448"/>
      <c r="Z77" s="448"/>
      <c r="AA77" s="448"/>
      <c r="AB77" s="448"/>
      <c r="AC77" s="357"/>
      <c r="AD77" s="357"/>
      <c r="AE77" s="357"/>
      <c r="AF77" s="357"/>
    </row>
    <row r="78" spans="1:32">
      <c r="A78" s="1226"/>
      <c r="B78" s="307">
        <v>75</v>
      </c>
      <c r="C78" s="1229" t="s">
        <v>591</v>
      </c>
      <c r="D78" s="311"/>
      <c r="E78" s="311"/>
      <c r="F78" s="311"/>
      <c r="G78" s="311"/>
      <c r="H78" s="311"/>
      <c r="I78" s="448"/>
      <c r="J78" s="311"/>
      <c r="K78" s="448"/>
      <c r="L78" s="448"/>
      <c r="M78" s="837"/>
      <c r="N78" s="448"/>
      <c r="O78" s="448"/>
      <c r="P78" s="448"/>
      <c r="Q78" s="448"/>
      <c r="R78" s="448"/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357"/>
      <c r="AD78" s="357"/>
      <c r="AE78" s="357"/>
      <c r="AF78" s="357"/>
    </row>
    <row r="79" spans="1:32">
      <c r="A79" s="1226"/>
      <c r="B79" s="307" t="s">
        <v>592</v>
      </c>
      <c r="C79" s="1229" t="s">
        <v>190</v>
      </c>
      <c r="D79" s="1244"/>
      <c r="E79" s="1239">
        <v>100</v>
      </c>
      <c r="F79" s="1244" t="s">
        <v>185</v>
      </c>
      <c r="G79" s="1239">
        <f>SUM(E79:F79)</f>
        <v>100</v>
      </c>
      <c r="H79" s="1239"/>
      <c r="I79" s="1500"/>
      <c r="J79" s="1516"/>
      <c r="K79" s="1500"/>
      <c r="L79" s="1500"/>
      <c r="M79" s="1517"/>
      <c r="N79" s="448"/>
      <c r="O79" s="448"/>
      <c r="P79" s="448"/>
      <c r="Q79" s="448"/>
      <c r="R79" s="448"/>
      <c r="S79" s="448"/>
      <c r="T79" s="448"/>
      <c r="U79" s="448"/>
      <c r="V79" s="448"/>
      <c r="W79" s="817"/>
      <c r="X79" s="448"/>
      <c r="Y79" s="448"/>
      <c r="Z79" s="448"/>
      <c r="AA79" s="448"/>
      <c r="AB79" s="448"/>
      <c r="AC79" s="357"/>
      <c r="AD79" s="357"/>
      <c r="AE79" s="357"/>
      <c r="AF79" s="357"/>
    </row>
    <row r="80" spans="1:32">
      <c r="A80" s="317" t="s">
        <v>107</v>
      </c>
      <c r="B80" s="522">
        <v>75</v>
      </c>
      <c r="C80" s="318" t="s">
        <v>591</v>
      </c>
      <c r="D80" s="1242"/>
      <c r="E80" s="1237">
        <f>SUM(E79:E79)</f>
        <v>100</v>
      </c>
      <c r="F80" s="1241">
        <f>SUM(F79:F79)</f>
        <v>0</v>
      </c>
      <c r="G80" s="1237">
        <f>SUM(E80:F80)</f>
        <v>100</v>
      </c>
      <c r="H80" s="1239"/>
      <c r="I80" s="448"/>
      <c r="J80" s="1238"/>
      <c r="K80" s="448"/>
      <c r="L80" s="448"/>
      <c r="M80" s="837"/>
      <c r="N80" s="448"/>
      <c r="O80" s="448"/>
      <c r="P80" s="448"/>
      <c r="Q80" s="448"/>
      <c r="R80" s="448"/>
      <c r="S80" s="448"/>
      <c r="T80" s="448"/>
      <c r="U80" s="448"/>
      <c r="V80" s="448"/>
      <c r="W80" s="448"/>
      <c r="X80" s="448"/>
      <c r="Y80" s="448"/>
      <c r="Z80" s="448"/>
      <c r="AA80" s="448"/>
      <c r="AB80" s="448"/>
      <c r="AC80" s="357"/>
      <c r="AD80" s="357"/>
      <c r="AE80" s="357"/>
      <c r="AF80" s="357"/>
    </row>
    <row r="81" spans="1:32" ht="6" customHeight="1">
      <c r="A81" s="1226"/>
      <c r="B81" s="307"/>
      <c r="C81" s="1229"/>
      <c r="D81" s="311"/>
      <c r="E81" s="311"/>
      <c r="F81" s="311"/>
      <c r="G81" s="311"/>
      <c r="H81" s="311"/>
      <c r="I81" s="448"/>
      <c r="J81" s="311"/>
      <c r="K81" s="448"/>
      <c r="L81" s="448"/>
      <c r="M81" s="837"/>
      <c r="N81" s="448"/>
      <c r="O81" s="448"/>
      <c r="P81" s="448"/>
      <c r="Q81" s="448"/>
      <c r="R81" s="448"/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357"/>
      <c r="AD81" s="357"/>
      <c r="AE81" s="357"/>
      <c r="AF81" s="357"/>
    </row>
    <row r="82" spans="1:32">
      <c r="A82" s="1226"/>
      <c r="B82" s="307">
        <v>77</v>
      </c>
      <c r="C82" s="1229" t="s">
        <v>593</v>
      </c>
      <c r="D82" s="1239"/>
      <c r="E82" s="1239"/>
      <c r="F82" s="1239"/>
      <c r="G82" s="1239"/>
      <c r="H82" s="1239"/>
      <c r="I82" s="448"/>
      <c r="J82" s="1238"/>
      <c r="K82" s="448"/>
      <c r="L82" s="448"/>
      <c r="M82" s="837"/>
      <c r="N82" s="448"/>
      <c r="O82" s="448"/>
      <c r="P82" s="448"/>
      <c r="Q82" s="448"/>
      <c r="R82" s="448"/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357"/>
      <c r="AD82" s="357"/>
      <c r="AE82" s="357"/>
      <c r="AF82" s="357"/>
    </row>
    <row r="83" spans="1:32">
      <c r="A83" s="1275"/>
      <c r="B83" s="307" t="s">
        <v>594</v>
      </c>
      <c r="C83" s="1277" t="s">
        <v>190</v>
      </c>
      <c r="D83" s="1244"/>
      <c r="E83" s="1245">
        <v>700</v>
      </c>
      <c r="F83" s="1242" t="s">
        <v>185</v>
      </c>
      <c r="G83" s="1245">
        <f>SUM(E83:F83)</f>
        <v>700</v>
      </c>
      <c r="H83" s="1284"/>
      <c r="I83" s="1500"/>
      <c r="J83" s="1516"/>
      <c r="K83" s="1500"/>
      <c r="L83" s="1500"/>
      <c r="M83" s="1517"/>
      <c r="N83" s="448"/>
      <c r="O83" s="448"/>
      <c r="P83" s="448"/>
      <c r="Q83" s="448"/>
      <c r="R83" s="448"/>
      <c r="S83" s="448"/>
      <c r="T83" s="448"/>
      <c r="U83" s="448"/>
      <c r="V83" s="448"/>
      <c r="W83" s="817"/>
      <c r="X83" s="448"/>
      <c r="Y83" s="448"/>
      <c r="Z83" s="448"/>
      <c r="AA83" s="448"/>
      <c r="AB83" s="448"/>
      <c r="AC83" s="357"/>
      <c r="AD83" s="357"/>
      <c r="AE83" s="357"/>
      <c r="AF83" s="357"/>
    </row>
    <row r="84" spans="1:32">
      <c r="A84" s="1226" t="s">
        <v>107</v>
      </c>
      <c r="B84" s="307">
        <v>77</v>
      </c>
      <c r="C84" s="1229" t="s">
        <v>593</v>
      </c>
      <c r="D84" s="1244"/>
      <c r="E84" s="1245">
        <f>SUM(E83:E83)</f>
        <v>700</v>
      </c>
      <c r="F84" s="1242">
        <f>SUM(F83:F83)</f>
        <v>0</v>
      </c>
      <c r="G84" s="1245">
        <f>SUM(G83:G83)</f>
        <v>700</v>
      </c>
      <c r="H84" s="1284"/>
      <c r="I84" s="448"/>
      <c r="J84" s="1238"/>
      <c r="K84" s="448"/>
      <c r="L84" s="448"/>
      <c r="M84" s="837"/>
      <c r="N84" s="448"/>
      <c r="O84" s="448"/>
      <c r="P84" s="448"/>
      <c r="Q84" s="448"/>
      <c r="R84" s="448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357"/>
      <c r="AD84" s="357"/>
      <c r="AE84" s="357"/>
      <c r="AF84" s="357"/>
    </row>
    <row r="85" spans="1:32">
      <c r="A85" s="1226" t="s">
        <v>107</v>
      </c>
      <c r="B85" s="307">
        <v>48</v>
      </c>
      <c r="C85" s="1229" t="s">
        <v>45</v>
      </c>
      <c r="D85" s="1244"/>
      <c r="E85" s="1237">
        <f>E80+E76+E72+E68+E84</f>
        <v>1150</v>
      </c>
      <c r="F85" s="920">
        <f t="shared" ref="F85:G85" si="2">F80+F76+F72+F68+F84</f>
        <v>0</v>
      </c>
      <c r="G85" s="1237">
        <f t="shared" si="2"/>
        <v>1150</v>
      </c>
      <c r="H85" s="1285"/>
      <c r="I85" s="448"/>
      <c r="J85" s="1238"/>
      <c r="K85" s="448"/>
      <c r="L85" s="448"/>
      <c r="M85" s="837"/>
      <c r="N85" s="448"/>
      <c r="O85" s="448"/>
      <c r="P85" s="448"/>
      <c r="Q85" s="448"/>
      <c r="R85" s="448"/>
      <c r="S85" s="448"/>
      <c r="T85" s="448"/>
      <c r="U85" s="448"/>
      <c r="V85" s="448"/>
      <c r="W85" s="448"/>
      <c r="X85" s="448"/>
      <c r="Y85" s="448"/>
      <c r="Z85" s="448"/>
      <c r="AA85" s="448"/>
      <c r="AB85" s="448"/>
      <c r="AC85" s="357"/>
      <c r="AD85" s="357"/>
      <c r="AE85" s="357"/>
      <c r="AF85" s="357"/>
    </row>
    <row r="86" spans="1:32">
      <c r="A86" s="1226" t="s">
        <v>107</v>
      </c>
      <c r="B86" s="375">
        <v>1.0009999999999999</v>
      </c>
      <c r="C86" s="315" t="s">
        <v>113</v>
      </c>
      <c r="D86" s="1240"/>
      <c r="E86" s="1248">
        <f>E85+E63+E57+E43</f>
        <v>2240</v>
      </c>
      <c r="F86" s="1247">
        <f>F85+F63+F57+F43</f>
        <v>0</v>
      </c>
      <c r="G86" s="1248">
        <f>G85+G63+G57+G43</f>
        <v>2240</v>
      </c>
      <c r="H86" s="1279" t="s">
        <v>444</v>
      </c>
      <c r="I86" s="448"/>
      <c r="J86" s="1236"/>
      <c r="K86" s="448"/>
      <c r="L86" s="448"/>
      <c r="M86" s="837"/>
      <c r="N86" s="448"/>
      <c r="O86" s="448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357"/>
      <c r="AD86" s="357"/>
      <c r="AE86" s="357"/>
      <c r="AF86" s="357"/>
    </row>
    <row r="87" spans="1:32" ht="7.5" customHeight="1">
      <c r="A87" s="1226"/>
      <c r="B87" s="375"/>
      <c r="C87" s="315"/>
      <c r="D87" s="1249"/>
      <c r="E87" s="1235"/>
      <c r="F87" s="1235"/>
      <c r="G87" s="1235"/>
      <c r="H87" s="1279"/>
      <c r="I87" s="448"/>
      <c r="J87" s="1236"/>
      <c r="K87" s="448"/>
      <c r="L87" s="448"/>
      <c r="M87" s="837"/>
      <c r="N87" s="448"/>
      <c r="O87" s="448"/>
      <c r="P87" s="448"/>
      <c r="Q87" s="448"/>
      <c r="R87" s="448"/>
      <c r="S87" s="448"/>
      <c r="T87" s="448"/>
      <c r="U87" s="448"/>
      <c r="V87" s="448"/>
      <c r="W87" s="448"/>
      <c r="X87" s="448"/>
      <c r="Y87" s="448"/>
      <c r="Z87" s="448"/>
      <c r="AA87" s="448"/>
      <c r="AB87" s="448"/>
      <c r="AC87" s="357"/>
      <c r="AD87" s="357"/>
      <c r="AE87" s="357"/>
      <c r="AF87" s="357"/>
    </row>
    <row r="88" spans="1:32">
      <c r="A88" s="1226"/>
      <c r="B88" s="508">
        <v>1.8</v>
      </c>
      <c r="C88" s="315" t="s">
        <v>48</v>
      </c>
      <c r="D88" s="478"/>
      <c r="E88" s="319"/>
      <c r="F88" s="319"/>
      <c r="G88" s="319"/>
      <c r="H88" s="1286"/>
      <c r="I88" s="448"/>
      <c r="J88" s="478"/>
      <c r="K88" s="448"/>
      <c r="L88" s="448"/>
      <c r="M88" s="837"/>
      <c r="N88" s="448"/>
      <c r="O88" s="448"/>
      <c r="P88" s="448"/>
      <c r="Q88" s="448"/>
      <c r="R88" s="448"/>
      <c r="S88" s="448"/>
      <c r="T88" s="448"/>
      <c r="U88" s="448"/>
      <c r="V88" s="448"/>
      <c r="W88" s="448"/>
      <c r="X88" s="448"/>
      <c r="Y88" s="448"/>
      <c r="Z88" s="448"/>
      <c r="AA88" s="448"/>
      <c r="AB88" s="448"/>
      <c r="AC88" s="357"/>
      <c r="AD88" s="357"/>
      <c r="AE88" s="357"/>
      <c r="AF88" s="357"/>
    </row>
    <row r="89" spans="1:32">
      <c r="A89" s="1226"/>
      <c r="B89" s="374">
        <v>36</v>
      </c>
      <c r="C89" s="1229" t="s">
        <v>194</v>
      </c>
      <c r="D89" s="478"/>
      <c r="E89" s="478"/>
      <c r="F89" s="478"/>
      <c r="G89" s="478"/>
      <c r="H89" s="1232"/>
      <c r="I89" s="448"/>
      <c r="J89" s="478"/>
      <c r="K89" s="448"/>
      <c r="L89" s="448"/>
      <c r="M89" s="837"/>
      <c r="N89" s="448"/>
      <c r="O89" s="448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357"/>
      <c r="AD89" s="357"/>
      <c r="AE89" s="357"/>
      <c r="AF89" s="357"/>
    </row>
    <row r="90" spans="1:32" ht="27.75" customHeight="1">
      <c r="A90" s="1226"/>
      <c r="B90" s="435" t="s">
        <v>595</v>
      </c>
      <c r="C90" s="1229" t="s">
        <v>596</v>
      </c>
      <c r="D90" s="1244"/>
      <c r="E90" s="1239">
        <v>10000</v>
      </c>
      <c r="F90" s="1244" t="s">
        <v>185</v>
      </c>
      <c r="G90" s="1239">
        <f>SUM(E90:F90)</f>
        <v>10000</v>
      </c>
      <c r="H90" s="1284" t="s">
        <v>446</v>
      </c>
      <c r="I90" s="1500"/>
      <c r="J90" s="1518"/>
      <c r="K90" s="1500"/>
      <c r="L90" s="1500"/>
      <c r="M90" s="1519"/>
      <c r="N90" s="1500"/>
      <c r="O90" s="1500"/>
      <c r="P90" s="1500"/>
      <c r="Q90" s="1500"/>
      <c r="R90" s="1500"/>
      <c r="S90" s="1500"/>
      <c r="T90" s="1500"/>
      <c r="U90" s="1500"/>
      <c r="V90" s="1500"/>
      <c r="W90" s="1500"/>
      <c r="X90" s="448"/>
      <c r="Y90" s="448"/>
      <c r="Z90" s="448"/>
      <c r="AA90" s="448"/>
      <c r="AB90" s="448"/>
      <c r="AC90" s="357"/>
      <c r="AD90" s="357"/>
      <c r="AE90" s="357"/>
      <c r="AF90" s="357"/>
    </row>
    <row r="91" spans="1:32">
      <c r="A91" s="1226" t="s">
        <v>107</v>
      </c>
      <c r="B91" s="374">
        <v>36</v>
      </c>
      <c r="C91" s="1229" t="s">
        <v>194</v>
      </c>
      <c r="D91" s="1244"/>
      <c r="E91" s="1237">
        <f t="shared" ref="E91:G91" si="3">SUM(E90:E90)</f>
        <v>10000</v>
      </c>
      <c r="F91" s="1241">
        <f t="shared" si="3"/>
        <v>0</v>
      </c>
      <c r="G91" s="1237">
        <f t="shared" si="3"/>
        <v>10000</v>
      </c>
      <c r="H91" s="1284"/>
      <c r="I91" s="448"/>
      <c r="J91" s="1238"/>
      <c r="K91" s="448"/>
      <c r="L91" s="448"/>
      <c r="M91" s="837"/>
      <c r="N91" s="448"/>
      <c r="O91" s="448"/>
      <c r="P91" s="448"/>
      <c r="Q91" s="448"/>
      <c r="R91" s="448"/>
      <c r="S91" s="448"/>
      <c r="T91" s="448"/>
      <c r="U91" s="448"/>
      <c r="V91" s="448"/>
      <c r="W91" s="448"/>
      <c r="X91" s="448"/>
      <c r="Y91" s="448"/>
      <c r="Z91" s="448"/>
      <c r="AA91" s="448"/>
      <c r="AB91" s="448"/>
      <c r="AC91" s="357"/>
      <c r="AD91" s="357"/>
      <c r="AE91" s="357"/>
      <c r="AF91" s="357"/>
    </row>
    <row r="92" spans="1:32">
      <c r="A92" s="1226" t="s">
        <v>107</v>
      </c>
      <c r="B92" s="508">
        <v>1.8</v>
      </c>
      <c r="C92" s="315" t="s">
        <v>48</v>
      </c>
      <c r="D92" s="1244"/>
      <c r="E92" s="1237">
        <f t="shared" ref="E92:G92" si="4">E91</f>
        <v>10000</v>
      </c>
      <c r="F92" s="1241">
        <f>F91</f>
        <v>0</v>
      </c>
      <c r="G92" s="1237">
        <f t="shared" si="4"/>
        <v>10000</v>
      </c>
      <c r="H92" s="1284"/>
      <c r="I92" s="448"/>
      <c r="J92" s="1238"/>
      <c r="K92" s="448"/>
      <c r="L92" s="448"/>
      <c r="M92" s="837"/>
      <c r="N92" s="448"/>
      <c r="O92" s="448"/>
      <c r="P92" s="448"/>
      <c r="Q92" s="448"/>
      <c r="R92" s="448"/>
      <c r="S92" s="448"/>
      <c r="T92" s="448"/>
      <c r="U92" s="448"/>
      <c r="V92" s="448"/>
      <c r="W92" s="448"/>
      <c r="X92" s="448"/>
      <c r="Y92" s="448"/>
      <c r="Z92" s="448"/>
      <c r="AA92" s="448"/>
      <c r="AB92" s="448"/>
      <c r="AC92" s="357"/>
      <c r="AD92" s="357"/>
      <c r="AE92" s="357"/>
      <c r="AF92" s="357"/>
    </row>
    <row r="93" spans="1:32" ht="21.75" customHeight="1">
      <c r="A93" s="1226" t="s">
        <v>107</v>
      </c>
      <c r="B93" s="374">
        <v>1</v>
      </c>
      <c r="C93" s="1229" t="s">
        <v>563</v>
      </c>
      <c r="D93" s="1244"/>
      <c r="E93" s="1237">
        <f t="shared" ref="E93:G93" si="5">E92+E86</f>
        <v>12240</v>
      </c>
      <c r="F93" s="1241">
        <f t="shared" si="5"/>
        <v>0</v>
      </c>
      <c r="G93" s="1237">
        <f t="shared" si="5"/>
        <v>12240</v>
      </c>
      <c r="H93" s="1284"/>
      <c r="I93" s="448"/>
      <c r="J93" s="1238"/>
      <c r="K93" s="448"/>
      <c r="L93" s="448"/>
      <c r="M93" s="837"/>
      <c r="N93" s="448"/>
      <c r="O93" s="448"/>
      <c r="P93" s="448"/>
      <c r="Q93" s="448"/>
      <c r="R93" s="448"/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357"/>
      <c r="AD93" s="357"/>
      <c r="AE93" s="357"/>
      <c r="AF93" s="357"/>
    </row>
    <row r="94" spans="1:32" ht="25.5">
      <c r="A94" s="1226" t="s">
        <v>107</v>
      </c>
      <c r="B94" s="314">
        <v>2501</v>
      </c>
      <c r="C94" s="315" t="s">
        <v>562</v>
      </c>
      <c r="D94" s="1244"/>
      <c r="E94" s="1237">
        <f t="shared" ref="E94:G94" si="6">SUM(E93)</f>
        <v>12240</v>
      </c>
      <c r="F94" s="1241">
        <f t="shared" si="6"/>
        <v>0</v>
      </c>
      <c r="G94" s="1237">
        <f t="shared" si="6"/>
        <v>12240</v>
      </c>
      <c r="H94" s="1284"/>
      <c r="I94" s="448"/>
      <c r="J94" s="1238"/>
      <c r="K94" s="448"/>
      <c r="L94" s="448"/>
      <c r="M94" s="837"/>
      <c r="N94" s="448"/>
      <c r="O94" s="448"/>
      <c r="P94" s="448"/>
      <c r="Q94" s="448"/>
      <c r="R94" s="448"/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357"/>
      <c r="AD94" s="357"/>
      <c r="AE94" s="357"/>
      <c r="AF94" s="357"/>
    </row>
    <row r="95" spans="1:32" ht="4.5" customHeight="1">
      <c r="A95" s="1226"/>
      <c r="B95" s="314"/>
      <c r="C95" s="315"/>
      <c r="D95" s="1244"/>
      <c r="E95" s="1239"/>
      <c r="F95" s="1244"/>
      <c r="G95" s="1239"/>
      <c r="H95" s="1284"/>
      <c r="I95" s="448"/>
      <c r="J95" s="1238"/>
      <c r="K95" s="448"/>
      <c r="L95" s="448"/>
      <c r="M95" s="837"/>
      <c r="N95" s="448"/>
      <c r="O95" s="448"/>
      <c r="P95" s="448"/>
      <c r="Q95" s="448"/>
      <c r="R95" s="448"/>
      <c r="S95" s="448"/>
      <c r="T95" s="448"/>
      <c r="U95" s="448"/>
      <c r="V95" s="448"/>
      <c r="W95" s="448"/>
      <c r="X95" s="448"/>
      <c r="Y95" s="448"/>
      <c r="Z95" s="448"/>
      <c r="AA95" s="448"/>
      <c r="AB95" s="448"/>
      <c r="AC95" s="357"/>
      <c r="AD95" s="357"/>
      <c r="AE95" s="357"/>
      <c r="AF95" s="357"/>
    </row>
    <row r="96" spans="1:32">
      <c r="A96" s="1226" t="s">
        <v>112</v>
      </c>
      <c r="B96" s="314">
        <v>2515</v>
      </c>
      <c r="C96" s="315" t="s">
        <v>352</v>
      </c>
      <c r="D96" s="319"/>
      <c r="E96" s="319"/>
      <c r="F96" s="319"/>
      <c r="G96" s="319"/>
      <c r="H96" s="1286"/>
      <c r="I96" s="448"/>
      <c r="J96" s="478"/>
      <c r="K96" s="448"/>
      <c r="L96" s="448"/>
      <c r="M96" s="837"/>
      <c r="N96" s="448"/>
      <c r="O96" s="448"/>
      <c r="P96" s="448"/>
      <c r="Q96" s="448"/>
      <c r="R96" s="448"/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357"/>
      <c r="AD96" s="357"/>
      <c r="AE96" s="357"/>
      <c r="AF96" s="357"/>
    </row>
    <row r="97" spans="1:32">
      <c r="A97" s="1226"/>
      <c r="B97" s="375">
        <v>3.0000000000000001E-3</v>
      </c>
      <c r="C97" s="315" t="s">
        <v>153</v>
      </c>
      <c r="D97" s="319"/>
      <c r="E97" s="319"/>
      <c r="F97" s="319"/>
      <c r="G97" s="319"/>
      <c r="H97" s="1286"/>
      <c r="I97" s="448"/>
      <c r="J97" s="478"/>
      <c r="K97" s="448"/>
      <c r="L97" s="448"/>
      <c r="M97" s="837"/>
      <c r="N97" s="448"/>
      <c r="O97" s="448"/>
      <c r="P97" s="448"/>
      <c r="Q97" s="448"/>
      <c r="R97" s="448"/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357"/>
      <c r="AD97" s="357"/>
      <c r="AE97" s="357"/>
      <c r="AF97" s="357"/>
    </row>
    <row r="98" spans="1:32">
      <c r="A98" s="1226"/>
      <c r="B98" s="307">
        <v>60</v>
      </c>
      <c r="C98" s="1229" t="s">
        <v>597</v>
      </c>
      <c r="D98" s="319"/>
      <c r="E98" s="319"/>
      <c r="F98" s="319"/>
      <c r="G98" s="319"/>
      <c r="H98" s="1286"/>
      <c r="I98" s="448"/>
      <c r="J98" s="478"/>
      <c r="K98" s="448"/>
      <c r="L98" s="448"/>
      <c r="M98" s="837"/>
      <c r="N98" s="448"/>
      <c r="O98" s="448"/>
      <c r="P98" s="448"/>
      <c r="Q98" s="448"/>
      <c r="R98" s="448"/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357"/>
      <c r="AD98" s="357"/>
      <c r="AE98" s="357"/>
      <c r="AF98" s="357"/>
    </row>
    <row r="99" spans="1:32" ht="25.5">
      <c r="A99" s="1226"/>
      <c r="B99" s="435" t="s">
        <v>251</v>
      </c>
      <c r="C99" s="1229" t="s">
        <v>598</v>
      </c>
      <c r="D99" s="1244"/>
      <c r="E99" s="1252">
        <v>3000</v>
      </c>
      <c r="F99" s="1250" t="s">
        <v>185</v>
      </c>
      <c r="G99" s="1252">
        <f>SUM(E99:F99)</f>
        <v>3000</v>
      </c>
      <c r="H99" s="1284" t="s">
        <v>446</v>
      </c>
      <c r="I99" s="1500"/>
      <c r="J99" s="1516"/>
      <c r="K99" s="1500"/>
      <c r="L99" s="1500"/>
      <c r="M99" s="1519"/>
      <c r="N99" s="1500"/>
      <c r="O99" s="448"/>
      <c r="P99" s="448"/>
      <c r="Q99" s="448"/>
      <c r="R99" s="448"/>
      <c r="S99" s="448"/>
      <c r="T99" s="448"/>
      <c r="U99" s="448"/>
      <c r="V99" s="448"/>
      <c r="W99" s="817"/>
      <c r="X99" s="448"/>
      <c r="Y99" s="448"/>
      <c r="Z99" s="448"/>
      <c r="AA99" s="448"/>
      <c r="AB99" s="448"/>
      <c r="AC99" s="357"/>
      <c r="AD99" s="357"/>
      <c r="AE99" s="357"/>
      <c r="AF99" s="357"/>
    </row>
    <row r="100" spans="1:32">
      <c r="A100" s="1226" t="s">
        <v>107</v>
      </c>
      <c r="B100" s="307">
        <v>60</v>
      </c>
      <c r="C100" s="1229" t="s">
        <v>597</v>
      </c>
      <c r="D100" s="1244"/>
      <c r="E100" s="1237">
        <f t="shared" ref="E100:G100" si="7">SUM(E99:E99)</f>
        <v>3000</v>
      </c>
      <c r="F100" s="1241">
        <f>SUM(F99:F99)</f>
        <v>0</v>
      </c>
      <c r="G100" s="1237">
        <f t="shared" si="7"/>
        <v>3000</v>
      </c>
      <c r="H100" s="1284"/>
      <c r="I100" s="448"/>
      <c r="J100" s="1238"/>
      <c r="K100" s="448"/>
      <c r="L100" s="448"/>
      <c r="M100" s="837"/>
      <c r="N100" s="448"/>
      <c r="O100" s="448"/>
      <c r="P100" s="448"/>
      <c r="Q100" s="448"/>
      <c r="R100" s="448"/>
      <c r="S100" s="448"/>
      <c r="T100" s="448"/>
      <c r="U100" s="448"/>
      <c r="V100" s="448"/>
      <c r="W100" s="448"/>
      <c r="X100" s="448"/>
      <c r="Y100" s="448"/>
      <c r="Z100" s="448"/>
      <c r="AA100" s="448"/>
      <c r="AB100" s="448"/>
      <c r="AC100" s="357"/>
      <c r="AD100" s="357"/>
      <c r="AE100" s="357"/>
      <c r="AF100" s="357"/>
    </row>
    <row r="101" spans="1:32">
      <c r="A101" s="1226" t="s">
        <v>107</v>
      </c>
      <c r="B101" s="375">
        <v>3.0000000000000001E-3</v>
      </c>
      <c r="C101" s="315" t="s">
        <v>153</v>
      </c>
      <c r="D101" s="1244"/>
      <c r="E101" s="1237">
        <f t="shared" ref="E101:G101" si="8">E100</f>
        <v>3000</v>
      </c>
      <c r="F101" s="1241">
        <f>F100</f>
        <v>0</v>
      </c>
      <c r="G101" s="1237">
        <f t="shared" si="8"/>
        <v>3000</v>
      </c>
      <c r="H101" s="1284"/>
      <c r="I101" s="448"/>
      <c r="J101" s="1238"/>
      <c r="K101" s="448"/>
      <c r="L101" s="448"/>
      <c r="M101" s="837"/>
      <c r="N101" s="448"/>
      <c r="O101" s="448"/>
      <c r="P101" s="448"/>
      <c r="Q101" s="448"/>
      <c r="R101" s="448"/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357"/>
      <c r="AD101" s="357"/>
      <c r="AE101" s="357"/>
      <c r="AF101" s="357"/>
    </row>
    <row r="102" spans="1:32" ht="25.5">
      <c r="A102" s="1275" t="s">
        <v>107</v>
      </c>
      <c r="B102" s="314">
        <v>2515</v>
      </c>
      <c r="C102" s="315" t="s">
        <v>353</v>
      </c>
      <c r="D102" s="1244"/>
      <c r="E102" s="1237">
        <f>E101</f>
        <v>3000</v>
      </c>
      <c r="F102" s="920">
        <f t="shared" ref="F102:G102" si="9">F101</f>
        <v>0</v>
      </c>
      <c r="G102" s="1237">
        <f t="shared" si="9"/>
        <v>3000</v>
      </c>
      <c r="H102" s="1284"/>
      <c r="I102" s="448"/>
      <c r="J102" s="1238"/>
      <c r="K102" s="448"/>
      <c r="L102" s="448"/>
      <c r="M102" s="837"/>
      <c r="N102" s="448"/>
      <c r="O102" s="448"/>
      <c r="P102" s="448"/>
      <c r="Q102" s="448"/>
      <c r="R102" s="448"/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357"/>
      <c r="AD102" s="357"/>
      <c r="AE102" s="357"/>
      <c r="AF102" s="357"/>
    </row>
    <row r="103" spans="1:32">
      <c r="A103" s="1226" t="s">
        <v>112</v>
      </c>
      <c r="B103" s="314">
        <v>2810</v>
      </c>
      <c r="C103" s="315" t="s">
        <v>599</v>
      </c>
      <c r="D103" s="478"/>
      <c r="E103" s="319"/>
      <c r="F103" s="1255"/>
      <c r="G103" s="319"/>
      <c r="H103" s="1286"/>
      <c r="I103" s="448"/>
      <c r="J103" s="478"/>
      <c r="K103" s="448"/>
      <c r="L103" s="448"/>
      <c r="M103" s="837"/>
      <c r="N103" s="448"/>
      <c r="O103" s="448"/>
      <c r="P103" s="448"/>
      <c r="Q103" s="448"/>
      <c r="R103" s="448"/>
      <c r="S103" s="448"/>
      <c r="T103" s="448"/>
      <c r="U103" s="448"/>
      <c r="V103" s="448"/>
      <c r="W103" s="448"/>
      <c r="X103" s="448"/>
      <c r="Y103" s="448"/>
      <c r="Z103" s="448"/>
      <c r="AA103" s="448"/>
      <c r="AB103" s="448"/>
      <c r="AC103" s="357"/>
      <c r="AD103" s="357"/>
      <c r="AE103" s="357"/>
      <c r="AF103" s="357"/>
    </row>
    <row r="104" spans="1:32">
      <c r="A104" s="1226"/>
      <c r="B104" s="307">
        <v>60</v>
      </c>
      <c r="C104" s="1229" t="s">
        <v>225</v>
      </c>
      <c r="D104" s="478"/>
      <c r="E104" s="478"/>
      <c r="F104" s="970"/>
      <c r="G104" s="478"/>
      <c r="H104" s="1232"/>
      <c r="I104" s="448"/>
      <c r="J104" s="478"/>
      <c r="K104" s="448"/>
      <c r="L104" s="448"/>
      <c r="M104" s="837"/>
      <c r="N104" s="448"/>
      <c r="O104" s="448"/>
      <c r="P104" s="448"/>
      <c r="Q104" s="448"/>
      <c r="R104" s="448"/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357"/>
      <c r="AD104" s="357"/>
      <c r="AE104" s="357"/>
      <c r="AF104" s="357"/>
    </row>
    <row r="105" spans="1:32">
      <c r="A105" s="1226"/>
      <c r="B105" s="375">
        <v>60.8</v>
      </c>
      <c r="C105" s="315" t="s">
        <v>48</v>
      </c>
      <c r="D105" s="478"/>
      <c r="E105" s="319"/>
      <c r="F105" s="1255"/>
      <c r="G105" s="319"/>
      <c r="H105" s="1286"/>
      <c r="I105" s="448"/>
      <c r="J105" s="478"/>
      <c r="K105" s="448"/>
      <c r="L105" s="448"/>
      <c r="M105" s="837"/>
      <c r="N105" s="448"/>
      <c r="O105" s="448"/>
      <c r="P105" s="448"/>
      <c r="Q105" s="448"/>
      <c r="R105" s="448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357"/>
      <c r="AD105" s="357"/>
      <c r="AE105" s="357"/>
      <c r="AF105" s="357"/>
    </row>
    <row r="106" spans="1:32">
      <c r="A106" s="1226"/>
      <c r="B106" s="307">
        <v>61</v>
      </c>
      <c r="C106" s="1229" t="s">
        <v>600</v>
      </c>
      <c r="D106" s="478"/>
      <c r="E106" s="478"/>
      <c r="F106" s="970"/>
      <c r="G106" s="478"/>
      <c r="H106" s="1232"/>
      <c r="I106" s="448"/>
      <c r="J106" s="478"/>
      <c r="K106" s="448"/>
      <c r="L106" s="448"/>
      <c r="M106" s="837"/>
      <c r="N106" s="448"/>
      <c r="O106" s="448"/>
      <c r="P106" s="448"/>
      <c r="Q106" s="448"/>
      <c r="R106" s="448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357"/>
      <c r="AD106" s="357"/>
      <c r="AE106" s="357"/>
      <c r="AF106" s="357"/>
    </row>
    <row r="107" spans="1:32">
      <c r="A107" s="1231"/>
      <c r="B107" s="435" t="s">
        <v>96</v>
      </c>
      <c r="C107" s="1229" t="s">
        <v>601</v>
      </c>
      <c r="D107" s="1240"/>
      <c r="E107" s="1235">
        <v>1000</v>
      </c>
      <c r="F107" s="29" t="s">
        <v>185</v>
      </c>
      <c r="G107" s="1239">
        <f>SUM(E107:F107)</f>
        <v>1000</v>
      </c>
      <c r="H107" s="1284" t="s">
        <v>446</v>
      </c>
      <c r="I107" s="1500"/>
      <c r="J107" s="1516"/>
      <c r="K107" s="1500"/>
      <c r="L107" s="1500"/>
      <c r="M107" s="1519"/>
      <c r="N107" s="448"/>
      <c r="O107" s="448"/>
      <c r="P107" s="448"/>
      <c r="Q107" s="448"/>
      <c r="R107" s="448"/>
      <c r="S107" s="448"/>
      <c r="T107" s="448"/>
      <c r="U107" s="448"/>
      <c r="V107" s="448"/>
      <c r="W107" s="817"/>
      <c r="X107" s="448"/>
      <c r="Y107" s="448"/>
      <c r="Z107" s="448"/>
      <c r="AA107" s="448"/>
      <c r="AB107" s="448"/>
      <c r="AC107" s="357"/>
      <c r="AD107" s="357"/>
      <c r="AE107" s="357"/>
      <c r="AF107" s="357"/>
    </row>
    <row r="108" spans="1:32">
      <c r="A108" s="1298" t="s">
        <v>107</v>
      </c>
      <c r="B108" s="307">
        <v>61</v>
      </c>
      <c r="C108" s="1300" t="s">
        <v>600</v>
      </c>
      <c r="D108" s="1244"/>
      <c r="E108" s="1237">
        <f t="shared" ref="E108" si="10">SUM(E107:E107)</f>
        <v>1000</v>
      </c>
      <c r="F108" s="920">
        <f>SUM(F107:F107)</f>
        <v>0</v>
      </c>
      <c r="G108" s="1237">
        <f>SUM(E108:F108)</f>
        <v>1000</v>
      </c>
      <c r="H108" s="1284"/>
      <c r="I108" s="448"/>
      <c r="J108" s="1238"/>
      <c r="K108" s="448"/>
      <c r="L108" s="448"/>
      <c r="M108" s="837"/>
      <c r="N108" s="448"/>
      <c r="O108" s="448"/>
      <c r="P108" s="448"/>
      <c r="Q108" s="448"/>
      <c r="R108" s="448"/>
      <c r="S108" s="448"/>
      <c r="T108" s="448"/>
      <c r="U108" s="448"/>
      <c r="V108" s="448"/>
      <c r="W108" s="448"/>
      <c r="X108" s="448"/>
      <c r="Y108" s="448"/>
      <c r="Z108" s="448"/>
      <c r="AA108" s="448"/>
      <c r="AB108" s="448"/>
      <c r="AC108" s="357"/>
      <c r="AD108" s="357"/>
      <c r="AE108" s="357"/>
      <c r="AF108" s="357"/>
    </row>
    <row r="109" spans="1:32">
      <c r="A109" s="1298" t="s">
        <v>107</v>
      </c>
      <c r="B109" s="375">
        <v>60.8</v>
      </c>
      <c r="C109" s="315" t="s">
        <v>48</v>
      </c>
      <c r="D109" s="1240"/>
      <c r="E109" s="1251">
        <f t="shared" ref="E109:F111" si="11">E108</f>
        <v>1000</v>
      </c>
      <c r="F109" s="969">
        <f t="shared" si="11"/>
        <v>0</v>
      </c>
      <c r="G109" s="1251">
        <f>SUM(E109:F109)</f>
        <v>1000</v>
      </c>
      <c r="H109" s="1279"/>
      <c r="I109" s="448"/>
      <c r="J109" s="1236"/>
      <c r="K109" s="448"/>
      <c r="L109" s="448"/>
      <c r="M109" s="837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8"/>
      <c r="AB109" s="448"/>
      <c r="AC109" s="357"/>
      <c r="AD109" s="357"/>
      <c r="AE109" s="357"/>
      <c r="AF109" s="357"/>
    </row>
    <row r="110" spans="1:32">
      <c r="A110" s="1226" t="s">
        <v>107</v>
      </c>
      <c r="B110" s="307">
        <v>60</v>
      </c>
      <c r="C110" s="1229" t="s">
        <v>225</v>
      </c>
      <c r="D110" s="1244"/>
      <c r="E110" s="1252">
        <f t="shared" si="11"/>
        <v>1000</v>
      </c>
      <c r="F110" s="1000">
        <f t="shared" si="11"/>
        <v>0</v>
      </c>
      <c r="G110" s="1252">
        <f>G109</f>
        <v>1000</v>
      </c>
      <c r="H110" s="1287"/>
      <c r="I110" s="448"/>
      <c r="J110" s="1238"/>
      <c r="K110" s="448"/>
      <c r="L110" s="448"/>
      <c r="M110" s="837"/>
      <c r="N110" s="448"/>
      <c r="O110" s="448"/>
      <c r="P110" s="448"/>
      <c r="Q110" s="448"/>
      <c r="R110" s="448"/>
      <c r="S110" s="448"/>
      <c r="T110" s="448"/>
      <c r="U110" s="448"/>
      <c r="V110" s="448"/>
      <c r="W110" s="448"/>
      <c r="X110" s="448"/>
      <c r="Y110" s="448"/>
      <c r="Z110" s="448"/>
      <c r="AA110" s="448"/>
      <c r="AB110" s="448"/>
      <c r="AC110" s="357"/>
      <c r="AD110" s="357"/>
      <c r="AE110" s="357"/>
      <c r="AF110" s="357"/>
    </row>
    <row r="111" spans="1:32">
      <c r="A111" s="1226" t="s">
        <v>107</v>
      </c>
      <c r="B111" s="314">
        <v>2810</v>
      </c>
      <c r="C111" s="315" t="s">
        <v>599</v>
      </c>
      <c r="D111" s="1244"/>
      <c r="E111" s="1237">
        <f t="shared" si="11"/>
        <v>1000</v>
      </c>
      <c r="F111" s="920">
        <f t="shared" si="11"/>
        <v>0</v>
      </c>
      <c r="G111" s="1237">
        <f>G110</f>
        <v>1000</v>
      </c>
      <c r="H111" s="1284"/>
      <c r="I111" s="448"/>
      <c r="J111" s="1238"/>
      <c r="K111" s="448"/>
      <c r="L111" s="448"/>
      <c r="M111" s="837"/>
      <c r="N111" s="448"/>
      <c r="O111" s="448"/>
      <c r="P111" s="448"/>
      <c r="Q111" s="448"/>
      <c r="R111" s="448"/>
      <c r="S111" s="448"/>
      <c r="T111" s="448"/>
      <c r="U111" s="448"/>
      <c r="V111" s="448"/>
      <c r="W111" s="448"/>
      <c r="X111" s="448"/>
      <c r="Y111" s="448"/>
      <c r="Z111" s="448"/>
      <c r="AA111" s="448"/>
      <c r="AB111" s="448"/>
      <c r="AC111" s="357"/>
      <c r="AD111" s="357"/>
      <c r="AE111" s="357"/>
      <c r="AF111" s="357"/>
    </row>
    <row r="112" spans="1:32" ht="12" customHeight="1">
      <c r="A112" s="353" t="s">
        <v>107</v>
      </c>
      <c r="B112" s="381"/>
      <c r="C112" s="354" t="s">
        <v>111</v>
      </c>
      <c r="D112" s="484"/>
      <c r="E112" s="1237">
        <f>E111+E102+E94</f>
        <v>16240</v>
      </c>
      <c r="F112" s="920">
        <f>F111+F102+F94</f>
        <v>0</v>
      </c>
      <c r="G112" s="1237">
        <f>G111+G102+G94</f>
        <v>16240</v>
      </c>
      <c r="H112" s="310"/>
      <c r="I112" s="448"/>
      <c r="J112" s="311"/>
      <c r="K112" s="448"/>
      <c r="L112" s="448"/>
      <c r="M112" s="837"/>
      <c r="N112" s="448"/>
      <c r="O112" s="448"/>
      <c r="P112" s="448"/>
      <c r="Q112" s="448"/>
      <c r="R112" s="448"/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357"/>
      <c r="AD112" s="357"/>
      <c r="AE112" s="357"/>
      <c r="AF112" s="357"/>
    </row>
    <row r="113" spans="1:32">
      <c r="A113" s="1226"/>
      <c r="B113" s="307"/>
      <c r="C113" s="315" t="s">
        <v>40</v>
      </c>
      <c r="D113" s="319"/>
      <c r="E113" s="319"/>
      <c r="F113" s="319"/>
      <c r="G113" s="319"/>
      <c r="H113" s="1286"/>
      <c r="I113" s="448"/>
      <c r="J113" s="478"/>
      <c r="K113" s="448"/>
      <c r="L113" s="448"/>
      <c r="M113" s="837"/>
      <c r="N113" s="448"/>
      <c r="O113" s="448"/>
      <c r="P113" s="448"/>
      <c r="Q113" s="448"/>
      <c r="R113" s="448"/>
      <c r="S113" s="448"/>
      <c r="T113" s="448"/>
      <c r="U113" s="448"/>
      <c r="V113" s="448"/>
      <c r="W113" s="448"/>
      <c r="X113" s="448"/>
      <c r="Y113" s="448"/>
      <c r="Z113" s="448"/>
      <c r="AA113" s="448"/>
      <c r="AB113" s="448"/>
      <c r="AC113" s="357"/>
      <c r="AD113" s="357"/>
      <c r="AE113" s="357"/>
      <c r="AF113" s="357"/>
    </row>
    <row r="114" spans="1:32" ht="25.5">
      <c r="A114" s="1226" t="s">
        <v>112</v>
      </c>
      <c r="B114" s="314">
        <v>4215</v>
      </c>
      <c r="C114" s="315" t="s">
        <v>354</v>
      </c>
      <c r="D114" s="319"/>
      <c r="E114" s="319"/>
      <c r="F114" s="319"/>
      <c r="G114" s="319"/>
      <c r="H114" s="1286"/>
      <c r="I114" s="448"/>
      <c r="J114" s="478"/>
      <c r="K114" s="448"/>
      <c r="L114" s="448"/>
      <c r="M114" s="837"/>
      <c r="N114" s="448"/>
      <c r="O114" s="448"/>
      <c r="P114" s="448"/>
      <c r="Q114" s="448"/>
      <c r="R114" s="448"/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357"/>
      <c r="AD114" s="357"/>
      <c r="AE114" s="357"/>
      <c r="AF114" s="357"/>
    </row>
    <row r="115" spans="1:32">
      <c r="A115" s="1226"/>
      <c r="B115" s="374">
        <v>1</v>
      </c>
      <c r="C115" s="1229" t="s">
        <v>135</v>
      </c>
      <c r="D115" s="319"/>
      <c r="E115" s="319"/>
      <c r="F115" s="319"/>
      <c r="G115" s="319"/>
      <c r="H115" s="1286"/>
      <c r="I115" s="448"/>
      <c r="J115" s="478"/>
      <c r="K115" s="448"/>
      <c r="L115" s="448"/>
      <c r="M115" s="837"/>
      <c r="N115" s="448"/>
      <c r="O115" s="448"/>
      <c r="P115" s="448"/>
      <c r="Q115" s="448"/>
      <c r="R115" s="448"/>
      <c r="S115" s="448"/>
      <c r="T115" s="448"/>
      <c r="U115" s="448"/>
      <c r="V115" s="448"/>
      <c r="W115" s="448"/>
      <c r="X115" s="448"/>
      <c r="Y115" s="448"/>
      <c r="Z115" s="448"/>
      <c r="AA115" s="448"/>
      <c r="AB115" s="448"/>
      <c r="AC115" s="357"/>
      <c r="AD115" s="357"/>
      <c r="AE115" s="357"/>
      <c r="AF115" s="357"/>
    </row>
    <row r="116" spans="1:32">
      <c r="A116" s="1226"/>
      <c r="B116" s="375">
        <v>1.1020000000000001</v>
      </c>
      <c r="C116" s="816" t="s">
        <v>349</v>
      </c>
      <c r="D116" s="319"/>
      <c r="E116" s="319"/>
      <c r="F116" s="319"/>
      <c r="G116" s="319"/>
      <c r="H116" s="1286"/>
      <c r="I116" s="448"/>
      <c r="J116" s="478"/>
      <c r="K116" s="448"/>
      <c r="L116" s="448"/>
      <c r="M116" s="837"/>
      <c r="N116" s="448"/>
      <c r="O116" s="448"/>
      <c r="P116" s="448"/>
      <c r="Q116" s="448"/>
      <c r="R116" s="448"/>
      <c r="S116" s="448"/>
      <c r="T116" s="448"/>
      <c r="U116" s="448"/>
      <c r="V116" s="448"/>
      <c r="W116" s="448"/>
      <c r="X116" s="448"/>
      <c r="Y116" s="448"/>
      <c r="Z116" s="448"/>
      <c r="AA116" s="448"/>
      <c r="AB116" s="448"/>
      <c r="AC116" s="357"/>
      <c r="AD116" s="357"/>
      <c r="AE116" s="357"/>
      <c r="AF116" s="357"/>
    </row>
    <row r="117" spans="1:32">
      <c r="A117" s="1226"/>
      <c r="B117" s="307">
        <v>36</v>
      </c>
      <c r="C117" s="1229" t="s">
        <v>194</v>
      </c>
      <c r="D117" s="319"/>
      <c r="E117" s="319"/>
      <c r="F117" s="319"/>
      <c r="G117" s="319"/>
      <c r="H117" s="1286"/>
      <c r="I117" s="448"/>
      <c r="J117" s="478"/>
      <c r="K117" s="448"/>
      <c r="L117" s="448"/>
      <c r="M117" s="837"/>
      <c r="N117" s="448"/>
      <c r="O117" s="448"/>
      <c r="P117" s="448"/>
      <c r="Q117" s="448"/>
      <c r="R117" s="448"/>
      <c r="S117" s="448"/>
      <c r="T117" s="448"/>
      <c r="U117" s="448"/>
      <c r="V117" s="448"/>
      <c r="W117" s="448"/>
      <c r="X117" s="448"/>
      <c r="Y117" s="448"/>
      <c r="Z117" s="448"/>
      <c r="AA117" s="448"/>
      <c r="AB117" s="448"/>
      <c r="AC117" s="357"/>
      <c r="AD117" s="357"/>
      <c r="AE117" s="357"/>
      <c r="AF117" s="357"/>
    </row>
    <row r="118" spans="1:32">
      <c r="A118" s="1226"/>
      <c r="B118" s="307">
        <v>45</v>
      </c>
      <c r="C118" s="1229" t="s">
        <v>42</v>
      </c>
      <c r="D118" s="478"/>
      <c r="E118" s="478"/>
      <c r="F118" s="478"/>
      <c r="G118" s="478"/>
      <c r="H118" s="1232"/>
      <c r="I118" s="448"/>
      <c r="J118" s="478"/>
      <c r="K118" s="448"/>
      <c r="L118" s="448"/>
      <c r="M118" s="837"/>
      <c r="N118" s="448"/>
      <c r="O118" s="448"/>
      <c r="P118" s="448"/>
      <c r="Q118" s="448"/>
      <c r="R118" s="448"/>
      <c r="S118" s="448"/>
      <c r="T118" s="448"/>
      <c r="U118" s="448"/>
      <c r="V118" s="448"/>
      <c r="W118" s="448"/>
      <c r="X118" s="448"/>
      <c r="Y118" s="448"/>
      <c r="Z118" s="448"/>
      <c r="AA118" s="448"/>
      <c r="AB118" s="448"/>
      <c r="AC118" s="357"/>
      <c r="AD118" s="357"/>
      <c r="AE118" s="357"/>
      <c r="AF118" s="357"/>
    </row>
    <row r="119" spans="1:32">
      <c r="A119" s="1226"/>
      <c r="B119" s="435" t="s">
        <v>603</v>
      </c>
      <c r="C119" s="20" t="s">
        <v>604</v>
      </c>
      <c r="D119" s="1244"/>
      <c r="E119" s="1235">
        <v>9800</v>
      </c>
      <c r="F119" s="1244" t="s">
        <v>185</v>
      </c>
      <c r="G119" s="1239">
        <f t="shared" ref="G119:G120" si="12">SUM(E119:F119)</f>
        <v>9800</v>
      </c>
      <c r="H119" s="1287" t="s">
        <v>630</v>
      </c>
      <c r="I119" s="1500"/>
      <c r="J119" s="1520"/>
      <c r="K119" s="1505"/>
      <c r="L119" s="1500"/>
      <c r="M119" s="1519"/>
      <c r="N119" s="1500"/>
      <c r="O119" s="1500"/>
      <c r="P119" s="1500"/>
      <c r="Q119" s="1500"/>
      <c r="R119" s="1500"/>
      <c r="S119" s="1500"/>
      <c r="T119" s="1500"/>
      <c r="U119" s="1500"/>
      <c r="V119" s="1500"/>
      <c r="W119" s="1500"/>
      <c r="X119" s="1500"/>
      <c r="Y119" s="1500"/>
      <c r="Z119" s="1500"/>
      <c r="AA119" s="1500"/>
      <c r="AB119" s="1500"/>
      <c r="AC119" s="1750"/>
      <c r="AD119" s="357"/>
      <c r="AE119" s="357"/>
      <c r="AF119" s="357"/>
    </row>
    <row r="120" spans="1:32" ht="25.5">
      <c r="A120" s="1226"/>
      <c r="B120" s="435" t="s">
        <v>605</v>
      </c>
      <c r="C120" s="20" t="s">
        <v>606</v>
      </c>
      <c r="D120" s="1244"/>
      <c r="E120" s="1266">
        <v>15035</v>
      </c>
      <c r="F120" s="1244" t="s">
        <v>185</v>
      </c>
      <c r="G120" s="1239">
        <f t="shared" si="12"/>
        <v>15035</v>
      </c>
      <c r="H120" s="1287" t="s">
        <v>630</v>
      </c>
      <c r="I120" s="1521"/>
      <c r="J120" s="1522"/>
      <c r="K120" s="1523"/>
      <c r="L120" s="1521"/>
      <c r="M120" s="1519"/>
      <c r="N120" s="1500"/>
      <c r="O120" s="1500"/>
      <c r="P120" s="1500"/>
      <c r="Q120" s="1500"/>
      <c r="R120" s="1500"/>
      <c r="S120" s="1500"/>
      <c r="T120" s="1500"/>
      <c r="U120" s="1500"/>
      <c r="V120" s="1500"/>
      <c r="W120" s="1500"/>
      <c r="X120" s="1500"/>
      <c r="Y120" s="1500"/>
      <c r="Z120" s="1500"/>
      <c r="AA120" s="1500"/>
      <c r="AB120" s="1500"/>
      <c r="AC120" s="357"/>
      <c r="AD120" s="357"/>
      <c r="AE120" s="357"/>
      <c r="AF120" s="357"/>
    </row>
    <row r="121" spans="1:32">
      <c r="A121" s="1226" t="s">
        <v>107</v>
      </c>
      <c r="B121" s="307">
        <v>45</v>
      </c>
      <c r="C121" s="1229" t="s">
        <v>42</v>
      </c>
      <c r="D121" s="1240"/>
      <c r="E121" s="1248">
        <f>SUM(E119:E120)</f>
        <v>24835</v>
      </c>
      <c r="F121" s="1247">
        <f>SUM(F119:F120)</f>
        <v>0</v>
      </c>
      <c r="G121" s="1248">
        <f>SUM(G119:G120)</f>
        <v>24835</v>
      </c>
      <c r="H121" s="1279"/>
      <c r="I121" s="448"/>
      <c r="J121" s="478"/>
      <c r="K121" s="448"/>
      <c r="L121" s="448"/>
      <c r="M121" s="837"/>
      <c r="N121" s="448"/>
      <c r="O121" s="448"/>
      <c r="P121" s="448"/>
      <c r="Q121" s="448"/>
      <c r="R121" s="448"/>
      <c r="S121" s="448"/>
      <c r="T121" s="448"/>
      <c r="U121" s="448"/>
      <c r="V121" s="448"/>
      <c r="W121" s="448"/>
      <c r="X121" s="448"/>
      <c r="Y121" s="448"/>
      <c r="Z121" s="448"/>
      <c r="AA121" s="448"/>
      <c r="AB121" s="448"/>
      <c r="AC121" s="357"/>
      <c r="AD121" s="357"/>
      <c r="AE121" s="357"/>
      <c r="AF121" s="357"/>
    </row>
    <row r="122" spans="1:32">
      <c r="A122" s="1275" t="s">
        <v>107</v>
      </c>
      <c r="B122" s="307">
        <v>36</v>
      </c>
      <c r="C122" s="1277" t="s">
        <v>194</v>
      </c>
      <c r="D122" s="1244"/>
      <c r="E122" s="1237">
        <f>E121</f>
        <v>24835</v>
      </c>
      <c r="F122" s="920">
        <f t="shared" ref="F122:G122" si="13">F121</f>
        <v>0</v>
      </c>
      <c r="G122" s="1237">
        <f t="shared" si="13"/>
        <v>24835</v>
      </c>
      <c r="H122" s="1284"/>
      <c r="I122" s="448"/>
      <c r="J122" s="311"/>
      <c r="K122" s="448"/>
      <c r="L122" s="448"/>
      <c r="M122" s="837"/>
      <c r="N122" s="448"/>
      <c r="O122" s="448"/>
      <c r="P122" s="448"/>
      <c r="Q122" s="448"/>
      <c r="R122" s="448"/>
      <c r="S122" s="448"/>
      <c r="T122" s="448"/>
      <c r="U122" s="448"/>
      <c r="V122" s="448"/>
      <c r="W122" s="448"/>
      <c r="X122" s="448"/>
      <c r="Y122" s="448"/>
      <c r="Z122" s="448"/>
      <c r="AA122" s="448"/>
      <c r="AB122" s="448"/>
      <c r="AC122" s="357"/>
      <c r="AD122" s="357"/>
      <c r="AE122" s="357"/>
      <c r="AF122" s="357"/>
    </row>
    <row r="123" spans="1:32" ht="6" customHeight="1">
      <c r="A123" s="1226"/>
      <c r="B123" s="307"/>
      <c r="C123" s="1229"/>
      <c r="D123" s="1244"/>
      <c r="E123" s="1239"/>
      <c r="F123" s="1244"/>
      <c r="G123" s="1239"/>
      <c r="H123" s="1284"/>
      <c r="I123" s="448"/>
      <c r="J123" s="311"/>
      <c r="K123" s="448"/>
      <c r="L123" s="448"/>
      <c r="M123" s="837"/>
      <c r="N123" s="448"/>
      <c r="O123" s="448"/>
      <c r="P123" s="448"/>
      <c r="Q123" s="448"/>
      <c r="R123" s="448"/>
      <c r="S123" s="448"/>
      <c r="T123" s="448"/>
      <c r="U123" s="448"/>
      <c r="V123" s="448"/>
      <c r="W123" s="448"/>
      <c r="X123" s="448"/>
      <c r="Y123" s="448"/>
      <c r="Z123" s="448"/>
      <c r="AA123" s="448"/>
      <c r="AB123" s="448"/>
      <c r="AC123" s="357"/>
      <c r="AD123" s="357"/>
      <c r="AE123" s="357"/>
      <c r="AF123" s="357"/>
    </row>
    <row r="124" spans="1:32" ht="25.5">
      <c r="A124" s="1226"/>
      <c r="B124" s="374">
        <v>40</v>
      </c>
      <c r="C124" s="1229" t="s">
        <v>355</v>
      </c>
      <c r="D124" s="1244"/>
      <c r="E124" s="1239"/>
      <c r="F124" s="1244"/>
      <c r="G124" s="1239"/>
      <c r="H124" s="1284"/>
      <c r="I124" s="448"/>
      <c r="J124" s="311"/>
      <c r="K124" s="448"/>
      <c r="L124" s="448"/>
      <c r="M124" s="837"/>
      <c r="N124" s="448"/>
      <c r="O124" s="448"/>
      <c r="P124" s="448"/>
      <c r="Q124" s="448"/>
      <c r="R124" s="448"/>
      <c r="S124" s="448"/>
      <c r="T124" s="448"/>
      <c r="U124" s="448"/>
      <c r="V124" s="448"/>
      <c r="W124" s="448"/>
      <c r="X124" s="448"/>
      <c r="Y124" s="448"/>
      <c r="Z124" s="448"/>
      <c r="AA124" s="448"/>
      <c r="AB124" s="448"/>
      <c r="AC124" s="357"/>
      <c r="AD124" s="357"/>
      <c r="AE124" s="357"/>
      <c r="AF124" s="357"/>
    </row>
    <row r="125" spans="1:32" ht="25.5">
      <c r="A125" s="1226"/>
      <c r="B125" s="307" t="s">
        <v>493</v>
      </c>
      <c r="C125" s="1229" t="s">
        <v>494</v>
      </c>
      <c r="D125" s="1244"/>
      <c r="E125" s="1239">
        <v>150000</v>
      </c>
      <c r="F125" s="1244" t="s">
        <v>185</v>
      </c>
      <c r="G125" s="1239">
        <f>SUM(E125:F125)</f>
        <v>150000</v>
      </c>
      <c r="H125" s="1284"/>
      <c r="I125" s="1500"/>
      <c r="J125" s="1509"/>
      <c r="K125" s="1509"/>
      <c r="L125" s="1500"/>
      <c r="M125" s="1517"/>
      <c r="N125" s="448"/>
      <c r="O125" s="448"/>
      <c r="P125" s="448"/>
      <c r="Q125" s="448"/>
      <c r="R125" s="448"/>
      <c r="S125" s="448"/>
      <c r="T125" s="448"/>
      <c r="U125" s="448"/>
      <c r="V125" s="448"/>
      <c r="W125" s="448"/>
      <c r="X125" s="448"/>
      <c r="Y125" s="448"/>
      <c r="Z125" s="448"/>
      <c r="AA125" s="448"/>
      <c r="AB125" s="448"/>
      <c r="AC125" s="357"/>
      <c r="AD125" s="357"/>
      <c r="AE125" s="357"/>
      <c r="AF125" s="357"/>
    </row>
    <row r="126" spans="1:32" ht="25.5">
      <c r="A126" s="1226"/>
      <c r="B126" s="307" t="s">
        <v>607</v>
      </c>
      <c r="C126" s="1229" t="s">
        <v>608</v>
      </c>
      <c r="D126" s="1244"/>
      <c r="E126" s="1266">
        <v>12473</v>
      </c>
      <c r="F126" s="1244" t="s">
        <v>185</v>
      </c>
      <c r="G126" s="1239">
        <f>SUM(E126:F126)</f>
        <v>12473</v>
      </c>
      <c r="H126" s="1284"/>
      <c r="I126" s="1524"/>
      <c r="J126" s="1525"/>
      <c r="K126" s="1509"/>
      <c r="L126" s="1500"/>
      <c r="M126" s="1517"/>
      <c r="N126" s="448"/>
      <c r="O126" s="448"/>
      <c r="P126" s="448"/>
      <c r="Q126" s="448"/>
      <c r="R126" s="448"/>
      <c r="S126" s="448"/>
      <c r="T126" s="448"/>
      <c r="U126" s="448"/>
      <c r="V126" s="448"/>
      <c r="W126" s="448"/>
      <c r="X126" s="448"/>
      <c r="Y126" s="448"/>
      <c r="Z126" s="448"/>
      <c r="AA126" s="448"/>
      <c r="AB126" s="448"/>
      <c r="AC126" s="357"/>
      <c r="AD126" s="357"/>
      <c r="AE126" s="357"/>
      <c r="AF126" s="357"/>
    </row>
    <row r="127" spans="1:32" ht="25.5">
      <c r="A127" s="1226" t="s">
        <v>107</v>
      </c>
      <c r="B127" s="374">
        <v>40</v>
      </c>
      <c r="C127" s="1229" t="s">
        <v>355</v>
      </c>
      <c r="D127" s="1244"/>
      <c r="E127" s="1237">
        <f>SUM(E125:E126)</f>
        <v>162473</v>
      </c>
      <c r="F127" s="920">
        <f t="shared" ref="F127:G127" si="14">SUM(F125:F126)</f>
        <v>0</v>
      </c>
      <c r="G127" s="1237">
        <f t="shared" si="14"/>
        <v>162473</v>
      </c>
      <c r="H127" s="1284" t="s">
        <v>450</v>
      </c>
      <c r="I127" s="448"/>
      <c r="J127" s="643"/>
      <c r="K127" s="448"/>
      <c r="L127" s="448"/>
      <c r="M127" s="837"/>
      <c r="N127" s="448"/>
      <c r="O127" s="448"/>
      <c r="P127" s="448"/>
      <c r="Q127" s="448"/>
      <c r="R127" s="448"/>
      <c r="S127" s="448"/>
      <c r="T127" s="448"/>
      <c r="U127" s="448"/>
      <c r="V127" s="448"/>
      <c r="W127" s="448"/>
      <c r="X127" s="448"/>
      <c r="Y127" s="448"/>
      <c r="Z127" s="448"/>
      <c r="AA127" s="448"/>
      <c r="AB127" s="448"/>
      <c r="AC127" s="357"/>
      <c r="AD127" s="357"/>
      <c r="AE127" s="357"/>
      <c r="AF127" s="357"/>
    </row>
    <row r="128" spans="1:32">
      <c r="A128" s="1226" t="s">
        <v>107</v>
      </c>
      <c r="B128" s="375">
        <v>1.1020000000000001</v>
      </c>
      <c r="C128" s="315" t="s">
        <v>349</v>
      </c>
      <c r="D128" s="1244"/>
      <c r="E128" s="1237">
        <f t="shared" ref="E128" si="15">E122+E127</f>
        <v>187308</v>
      </c>
      <c r="F128" s="920">
        <f t="shared" ref="F128:G128" si="16">F122+F127</f>
        <v>0</v>
      </c>
      <c r="G128" s="1237">
        <f t="shared" si="16"/>
        <v>187308</v>
      </c>
      <c r="H128" s="1284"/>
      <c r="I128" s="448"/>
      <c r="J128" s="311"/>
      <c r="K128" s="448"/>
      <c r="L128" s="448"/>
      <c r="M128" s="837"/>
      <c r="N128" s="448"/>
      <c r="O128" s="448"/>
      <c r="P128" s="448"/>
      <c r="Q128" s="448"/>
      <c r="R128" s="448"/>
      <c r="S128" s="448"/>
      <c r="T128" s="448"/>
      <c r="U128" s="448"/>
      <c r="V128" s="448"/>
      <c r="W128" s="448"/>
      <c r="X128" s="448"/>
      <c r="Y128" s="448"/>
      <c r="Z128" s="448"/>
      <c r="AA128" s="448"/>
      <c r="AB128" s="448"/>
      <c r="AC128" s="357"/>
      <c r="AD128" s="357"/>
      <c r="AE128" s="357"/>
      <c r="AF128" s="357"/>
    </row>
    <row r="129" spans="1:32">
      <c r="A129" s="1226" t="s">
        <v>107</v>
      </c>
      <c r="B129" s="374">
        <v>1</v>
      </c>
      <c r="C129" s="1229" t="s">
        <v>135</v>
      </c>
      <c r="D129" s="1244"/>
      <c r="E129" s="1237">
        <f t="shared" ref="E129:G130" si="17">E128</f>
        <v>187308</v>
      </c>
      <c r="F129" s="920">
        <f t="shared" ref="F129:G129" si="18">F128</f>
        <v>0</v>
      </c>
      <c r="G129" s="1237">
        <f t="shared" si="18"/>
        <v>187308</v>
      </c>
      <c r="H129" s="1284"/>
      <c r="I129" s="448"/>
      <c r="J129" s="311"/>
      <c r="K129" s="448"/>
      <c r="L129" s="448"/>
      <c r="M129" s="837"/>
      <c r="N129" s="448"/>
      <c r="O129" s="448"/>
      <c r="P129" s="448"/>
      <c r="Q129" s="448"/>
      <c r="R129" s="448"/>
      <c r="S129" s="448"/>
      <c r="T129" s="448"/>
      <c r="U129" s="448"/>
      <c r="V129" s="448"/>
      <c r="W129" s="448"/>
      <c r="X129" s="448"/>
      <c r="Y129" s="448"/>
      <c r="Z129" s="448"/>
      <c r="AA129" s="448"/>
      <c r="AB129" s="448"/>
      <c r="AC129" s="357"/>
      <c r="AD129" s="357"/>
      <c r="AE129" s="357"/>
      <c r="AF129" s="357"/>
    </row>
    <row r="130" spans="1:32" ht="25.5">
      <c r="A130" s="1275" t="s">
        <v>107</v>
      </c>
      <c r="B130" s="314">
        <v>4215</v>
      </c>
      <c r="C130" s="315" t="s">
        <v>134</v>
      </c>
      <c r="D130" s="1240"/>
      <c r="E130" s="1248">
        <f t="shared" si="17"/>
        <v>187308</v>
      </c>
      <c r="F130" s="1247">
        <f t="shared" si="17"/>
        <v>0</v>
      </c>
      <c r="G130" s="1248">
        <f t="shared" si="17"/>
        <v>187308</v>
      </c>
      <c r="H130" s="1279"/>
      <c r="I130" s="448"/>
      <c r="J130" s="478"/>
      <c r="K130" s="448"/>
      <c r="L130" s="448"/>
      <c r="M130" s="837"/>
      <c r="N130" s="448"/>
      <c r="O130" s="448"/>
      <c r="P130" s="448"/>
      <c r="Q130" s="448"/>
      <c r="R130" s="448"/>
      <c r="S130" s="448"/>
      <c r="T130" s="448"/>
      <c r="U130" s="448"/>
      <c r="V130" s="448"/>
      <c r="W130" s="448"/>
      <c r="X130" s="448"/>
      <c r="Y130" s="448"/>
      <c r="Z130" s="448"/>
      <c r="AA130" s="448"/>
      <c r="AB130" s="448"/>
      <c r="AC130" s="357"/>
      <c r="AD130" s="357"/>
      <c r="AE130" s="357"/>
      <c r="AF130" s="357"/>
    </row>
    <row r="131" spans="1:32" ht="6" customHeight="1">
      <c r="A131" s="1226"/>
      <c r="B131" s="314"/>
      <c r="C131" s="315"/>
      <c r="D131" s="1253"/>
      <c r="E131" s="478"/>
      <c r="F131" s="1253"/>
      <c r="G131" s="478"/>
      <c r="H131" s="1232"/>
      <c r="I131" s="448"/>
      <c r="J131" s="478"/>
      <c r="K131" s="448"/>
      <c r="L131" s="448"/>
      <c r="M131" s="837"/>
      <c r="N131" s="448"/>
      <c r="O131" s="448"/>
      <c r="P131" s="448"/>
      <c r="Q131" s="448"/>
      <c r="R131" s="448"/>
      <c r="S131" s="448"/>
      <c r="T131" s="448"/>
      <c r="U131" s="448"/>
      <c r="V131" s="448"/>
      <c r="W131" s="448"/>
      <c r="X131" s="448"/>
      <c r="Y131" s="448"/>
      <c r="Z131" s="448"/>
      <c r="AA131" s="448"/>
      <c r="AB131" s="448"/>
      <c r="AC131" s="357"/>
      <c r="AD131" s="357"/>
      <c r="AE131" s="357"/>
      <c r="AF131" s="357"/>
    </row>
    <row r="132" spans="1:32" ht="25.5">
      <c r="A132" s="1226" t="s">
        <v>112</v>
      </c>
      <c r="B132" s="314">
        <v>4515</v>
      </c>
      <c r="C132" s="315" t="s">
        <v>36</v>
      </c>
      <c r="D132" s="478"/>
      <c r="E132" s="478"/>
      <c r="F132" s="478"/>
      <c r="G132" s="478"/>
      <c r="H132" s="1232"/>
      <c r="I132" s="448"/>
      <c r="J132" s="478"/>
      <c r="K132" s="448"/>
      <c r="L132" s="448"/>
      <c r="M132" s="837"/>
      <c r="N132" s="448"/>
      <c r="O132" s="448"/>
      <c r="P132" s="448"/>
      <c r="Q132" s="448"/>
      <c r="R132" s="448"/>
      <c r="S132" s="448"/>
      <c r="T132" s="448"/>
      <c r="U132" s="448"/>
      <c r="V132" s="448"/>
      <c r="W132" s="448"/>
      <c r="X132" s="448"/>
      <c r="Y132" s="448"/>
      <c r="Z132" s="448"/>
      <c r="AA132" s="448"/>
      <c r="AB132" s="448"/>
      <c r="AC132" s="357"/>
      <c r="AD132" s="357"/>
      <c r="AE132" s="357"/>
      <c r="AF132" s="357"/>
    </row>
    <row r="133" spans="1:32">
      <c r="A133" s="1226"/>
      <c r="B133" s="375">
        <v>0.10100000000000001</v>
      </c>
      <c r="C133" s="315" t="s">
        <v>37</v>
      </c>
      <c r="D133" s="319"/>
      <c r="E133" s="319"/>
      <c r="F133" s="319"/>
      <c r="G133" s="319"/>
      <c r="H133" s="1286"/>
      <c r="I133" s="448"/>
      <c r="J133" s="478"/>
      <c r="K133" s="448"/>
      <c r="L133" s="448"/>
      <c r="M133" s="837"/>
      <c r="N133" s="448"/>
      <c r="O133" s="448"/>
      <c r="P133" s="448"/>
      <c r="Q133" s="448"/>
      <c r="R133" s="448"/>
      <c r="S133" s="448"/>
      <c r="T133" s="448"/>
      <c r="U133" s="448"/>
      <c r="V133" s="448"/>
      <c r="W133" s="448"/>
      <c r="X133" s="448"/>
      <c r="Y133" s="448"/>
      <c r="Z133" s="448"/>
      <c r="AA133" s="448"/>
      <c r="AB133" s="448"/>
      <c r="AC133" s="357"/>
      <c r="AD133" s="357"/>
      <c r="AE133" s="357"/>
      <c r="AF133" s="357"/>
    </row>
    <row r="134" spans="1:32">
      <c r="A134" s="1226"/>
      <c r="B134" s="307">
        <v>36</v>
      </c>
      <c r="C134" s="1229" t="s">
        <v>194</v>
      </c>
      <c r="D134" s="319"/>
      <c r="E134" s="319"/>
      <c r="F134" s="319"/>
      <c r="G134" s="319"/>
      <c r="H134" s="1286"/>
      <c r="I134" s="448"/>
      <c r="J134" s="478"/>
      <c r="K134" s="448"/>
      <c r="L134" s="448"/>
      <c r="M134" s="837"/>
      <c r="N134" s="448"/>
      <c r="O134" s="448"/>
      <c r="P134" s="448"/>
      <c r="Q134" s="448"/>
      <c r="R134" s="448"/>
      <c r="S134" s="448"/>
      <c r="T134" s="448"/>
      <c r="U134" s="448"/>
      <c r="V134" s="448"/>
      <c r="W134" s="448"/>
      <c r="X134" s="448"/>
      <c r="Y134" s="448"/>
      <c r="Z134" s="448"/>
      <c r="AA134" s="448"/>
      <c r="AB134" s="448"/>
      <c r="AC134" s="357"/>
      <c r="AD134" s="357"/>
      <c r="AE134" s="357"/>
      <c r="AF134" s="357"/>
    </row>
    <row r="135" spans="1:32">
      <c r="A135" s="1226"/>
      <c r="B135" s="307">
        <v>46</v>
      </c>
      <c r="C135" s="1229" t="s">
        <v>43</v>
      </c>
      <c r="D135" s="311"/>
      <c r="E135" s="311"/>
      <c r="F135" s="311"/>
      <c r="G135" s="311"/>
      <c r="H135" s="310"/>
      <c r="I135" s="448"/>
      <c r="J135" s="311"/>
      <c r="K135" s="448"/>
      <c r="L135" s="448"/>
      <c r="M135" s="837"/>
      <c r="N135" s="448"/>
      <c r="O135" s="448"/>
      <c r="P135" s="448"/>
      <c r="Q135" s="448"/>
      <c r="R135" s="448"/>
      <c r="S135" s="448"/>
      <c r="T135" s="448"/>
      <c r="U135" s="448"/>
      <c r="V135" s="448"/>
      <c r="W135" s="448"/>
      <c r="X135" s="448"/>
      <c r="Y135" s="448"/>
      <c r="Z135" s="448"/>
      <c r="AA135" s="448"/>
      <c r="AB135" s="448"/>
      <c r="AC135" s="357"/>
      <c r="AD135" s="357"/>
      <c r="AE135" s="357"/>
      <c r="AF135" s="357"/>
    </row>
    <row r="136" spans="1:32" ht="25.5">
      <c r="A136" s="1226"/>
      <c r="B136" s="838" t="s">
        <v>356</v>
      </c>
      <c r="C136" s="1277" t="s">
        <v>357</v>
      </c>
      <c r="D136" s="1244"/>
      <c r="E136" s="1239">
        <v>1</v>
      </c>
      <c r="F136" s="919">
        <v>0</v>
      </c>
      <c r="G136" s="1239">
        <f>SUM(E136:F136)</f>
        <v>1</v>
      </c>
      <c r="H136" s="1288" t="s">
        <v>631</v>
      </c>
      <c r="I136" s="1500"/>
      <c r="J136" s="1526"/>
      <c r="K136" s="1515"/>
      <c r="L136" s="1500"/>
      <c r="M136" s="1519"/>
      <c r="N136" s="448"/>
      <c r="O136" s="448"/>
      <c r="P136" s="448"/>
      <c r="Q136" s="448"/>
      <c r="R136" s="448"/>
      <c r="S136" s="448"/>
      <c r="T136" s="448"/>
      <c r="U136" s="448"/>
      <c r="V136" s="448"/>
      <c r="W136" s="448"/>
      <c r="X136" s="448"/>
      <c r="Y136" s="448"/>
      <c r="Z136" s="448"/>
      <c r="AA136" s="448"/>
      <c r="AB136" s="448"/>
      <c r="AC136" s="357"/>
      <c r="AD136" s="357"/>
      <c r="AE136" s="357"/>
      <c r="AF136" s="357"/>
    </row>
    <row r="137" spans="1:32">
      <c r="A137" s="1226" t="s">
        <v>107</v>
      </c>
      <c r="B137" s="307">
        <v>46</v>
      </c>
      <c r="C137" s="1229" t="s">
        <v>43</v>
      </c>
      <c r="D137" s="1244"/>
      <c r="E137" s="1237">
        <f t="shared" ref="E137:G137" si="19">SUM(E136:E136)</f>
        <v>1</v>
      </c>
      <c r="F137" s="920">
        <f>SUM(F136:F136)</f>
        <v>0</v>
      </c>
      <c r="G137" s="1237">
        <f t="shared" si="19"/>
        <v>1</v>
      </c>
      <c r="H137" s="1288"/>
      <c r="I137" s="448"/>
      <c r="J137" s="1238"/>
      <c r="K137" s="448"/>
      <c r="L137" s="448"/>
      <c r="M137" s="837"/>
      <c r="N137" s="448"/>
      <c r="O137" s="448"/>
      <c r="P137" s="448"/>
      <c r="Q137" s="448"/>
      <c r="R137" s="448"/>
      <c r="S137" s="448"/>
      <c r="T137" s="448"/>
      <c r="U137" s="448"/>
      <c r="V137" s="448"/>
      <c r="W137" s="448"/>
      <c r="X137" s="448"/>
      <c r="Y137" s="448"/>
      <c r="Z137" s="448"/>
      <c r="AA137" s="448"/>
      <c r="AB137" s="448"/>
      <c r="AC137" s="357"/>
      <c r="AD137" s="357"/>
      <c r="AE137" s="357"/>
      <c r="AF137" s="357"/>
    </row>
    <row r="138" spans="1:32">
      <c r="A138" s="1226" t="s">
        <v>107</v>
      </c>
      <c r="B138" s="307">
        <v>36</v>
      </c>
      <c r="C138" s="1229" t="s">
        <v>194</v>
      </c>
      <c r="D138" s="1244"/>
      <c r="E138" s="1245">
        <f>E137</f>
        <v>1</v>
      </c>
      <c r="F138" s="999">
        <f t="shared" ref="F138:G139" si="20">F137</f>
        <v>0</v>
      </c>
      <c r="G138" s="1245">
        <f t="shared" si="20"/>
        <v>1</v>
      </c>
      <c r="H138" s="1284"/>
      <c r="I138" s="448"/>
      <c r="J138" s="1238"/>
      <c r="K138" s="448"/>
      <c r="L138" s="448"/>
      <c r="M138" s="837"/>
      <c r="N138" s="448"/>
      <c r="O138" s="448"/>
      <c r="P138" s="448"/>
      <c r="Q138" s="448"/>
      <c r="R138" s="448"/>
      <c r="S138" s="448"/>
      <c r="T138" s="448"/>
      <c r="U138" s="448"/>
      <c r="V138" s="448"/>
      <c r="W138" s="448"/>
      <c r="X138" s="448"/>
      <c r="Y138" s="448"/>
      <c r="Z138" s="448"/>
      <c r="AA138" s="448"/>
      <c r="AB138" s="448"/>
      <c r="AC138" s="357"/>
      <c r="AD138" s="357"/>
      <c r="AE138" s="357"/>
      <c r="AF138" s="357"/>
    </row>
    <row r="139" spans="1:32">
      <c r="A139" s="317" t="s">
        <v>107</v>
      </c>
      <c r="B139" s="491">
        <v>0.10100000000000001</v>
      </c>
      <c r="C139" s="324" t="s">
        <v>37</v>
      </c>
      <c r="D139" s="1242"/>
      <c r="E139" s="1237">
        <f>E138</f>
        <v>1</v>
      </c>
      <c r="F139" s="920">
        <f t="shared" si="20"/>
        <v>0</v>
      </c>
      <c r="G139" s="1237">
        <f t="shared" si="20"/>
        <v>1</v>
      </c>
      <c r="H139" s="1284"/>
      <c r="I139" s="448"/>
      <c r="J139" s="1238"/>
      <c r="K139" s="448"/>
      <c r="L139" s="448"/>
      <c r="M139" s="837"/>
      <c r="N139" s="448"/>
      <c r="O139" s="448"/>
      <c r="P139" s="448"/>
      <c r="Q139" s="448"/>
      <c r="R139" s="448"/>
      <c r="S139" s="448"/>
      <c r="T139" s="448"/>
      <c r="U139" s="448"/>
      <c r="V139" s="448"/>
      <c r="W139" s="448"/>
      <c r="X139" s="448"/>
      <c r="Y139" s="448"/>
      <c r="Z139" s="448"/>
      <c r="AA139" s="448"/>
      <c r="AB139" s="448"/>
      <c r="AC139" s="357"/>
      <c r="AD139" s="357"/>
      <c r="AE139" s="357"/>
      <c r="AF139" s="357"/>
    </row>
    <row r="140" spans="1:32">
      <c r="A140" s="1229"/>
      <c r="B140" s="375">
        <v>0.10299999999999999</v>
      </c>
      <c r="C140" s="1233" t="s">
        <v>610</v>
      </c>
      <c r="D140" s="311"/>
      <c r="E140" s="311"/>
      <c r="F140" s="311"/>
      <c r="G140" s="311"/>
      <c r="H140" s="310"/>
      <c r="I140" s="448"/>
      <c r="J140" s="311"/>
      <c r="K140" s="448"/>
      <c r="L140" s="448"/>
      <c r="M140" s="837"/>
      <c r="N140" s="448"/>
      <c r="O140" s="448"/>
      <c r="P140" s="448"/>
      <c r="Q140" s="448"/>
      <c r="R140" s="448"/>
      <c r="S140" s="448"/>
      <c r="T140" s="448"/>
      <c r="U140" s="448"/>
      <c r="V140" s="448"/>
      <c r="W140" s="448"/>
      <c r="X140" s="448"/>
      <c r="Y140" s="448"/>
      <c r="Z140" s="448"/>
      <c r="AA140" s="448"/>
      <c r="AB140" s="448"/>
      <c r="AC140" s="357"/>
      <c r="AD140" s="357"/>
      <c r="AE140" s="357"/>
      <c r="AF140" s="357"/>
    </row>
    <row r="141" spans="1:32">
      <c r="A141" s="1229"/>
      <c r="B141" s="307">
        <v>48</v>
      </c>
      <c r="C141" s="615" t="s">
        <v>45</v>
      </c>
      <c r="D141" s="311"/>
      <c r="E141" s="311"/>
      <c r="F141" s="311"/>
      <c r="G141" s="311"/>
      <c r="H141" s="310"/>
      <c r="I141" s="448"/>
      <c r="J141" s="311"/>
      <c r="K141" s="448"/>
      <c r="L141" s="448"/>
      <c r="M141" s="837"/>
      <c r="N141" s="448"/>
      <c r="O141" s="448"/>
      <c r="P141" s="448"/>
      <c r="Q141" s="448"/>
      <c r="R141" s="448"/>
      <c r="S141" s="448"/>
      <c r="T141" s="448"/>
      <c r="U141" s="448"/>
      <c r="V141" s="448"/>
      <c r="W141" s="448"/>
      <c r="X141" s="448"/>
      <c r="Y141" s="448"/>
      <c r="Z141" s="448"/>
      <c r="AA141" s="448"/>
      <c r="AB141" s="448"/>
      <c r="AC141" s="357"/>
      <c r="AD141" s="357"/>
      <c r="AE141" s="357"/>
      <c r="AF141" s="357"/>
    </row>
    <row r="142" spans="1:32">
      <c r="A142" s="1229"/>
      <c r="B142" s="838" t="s">
        <v>611</v>
      </c>
      <c r="C142" s="1229" t="s">
        <v>612</v>
      </c>
      <c r="D142" s="1244"/>
      <c r="E142" s="1239">
        <v>4354</v>
      </c>
      <c r="F142" s="1239" t="s">
        <v>185</v>
      </c>
      <c r="G142" s="1239">
        <f>SUM(E142:F142)</f>
        <v>4354</v>
      </c>
      <c r="H142" s="1287" t="s">
        <v>630</v>
      </c>
      <c r="I142" s="1500"/>
      <c r="J142" s="1516"/>
      <c r="K142" s="1515"/>
      <c r="L142" s="1500"/>
      <c r="M142" s="1519"/>
      <c r="N142" s="448"/>
      <c r="O142" s="448"/>
      <c r="P142" s="448"/>
      <c r="Q142" s="448"/>
      <c r="R142" s="448"/>
      <c r="S142" s="448"/>
      <c r="T142" s="448"/>
      <c r="U142" s="448"/>
      <c r="V142" s="448"/>
      <c r="W142" s="448"/>
      <c r="X142" s="448"/>
      <c r="Y142" s="448"/>
      <c r="Z142" s="448"/>
      <c r="AA142" s="448"/>
      <c r="AB142" s="448"/>
      <c r="AC142" s="357"/>
      <c r="AD142" s="357"/>
      <c r="AE142" s="357"/>
      <c r="AF142" s="357"/>
    </row>
    <row r="143" spans="1:32">
      <c r="A143" s="1277" t="s">
        <v>107</v>
      </c>
      <c r="B143" s="307">
        <v>48</v>
      </c>
      <c r="C143" s="615" t="s">
        <v>45</v>
      </c>
      <c r="D143" s="1244"/>
      <c r="E143" s="1237">
        <f t="shared" ref="E143:G143" si="21">SUM(E142:E142)</f>
        <v>4354</v>
      </c>
      <c r="F143" s="920">
        <f t="shared" si="21"/>
        <v>0</v>
      </c>
      <c r="G143" s="1237">
        <f t="shared" si="21"/>
        <v>4354</v>
      </c>
      <c r="H143" s="1288"/>
      <c r="I143" s="448"/>
      <c r="J143" s="1238"/>
      <c r="K143" s="448"/>
      <c r="L143" s="448"/>
      <c r="M143" s="837"/>
      <c r="N143" s="448"/>
      <c r="O143" s="448"/>
      <c r="P143" s="448"/>
      <c r="Q143" s="448"/>
      <c r="R143" s="448"/>
      <c r="S143" s="448"/>
      <c r="T143" s="448"/>
      <c r="U143" s="448"/>
      <c r="V143" s="448"/>
      <c r="W143" s="448"/>
      <c r="X143" s="448"/>
      <c r="Y143" s="448"/>
      <c r="Z143" s="448"/>
      <c r="AA143" s="448"/>
      <c r="AB143" s="448"/>
      <c r="AC143" s="357"/>
      <c r="AD143" s="357"/>
      <c r="AE143" s="357"/>
      <c r="AF143" s="357"/>
    </row>
    <row r="144" spans="1:32">
      <c r="A144" s="1229" t="s">
        <v>107</v>
      </c>
      <c r="B144" s="375">
        <v>0.10299999999999999</v>
      </c>
      <c r="C144" s="1233" t="s">
        <v>610</v>
      </c>
      <c r="D144" s="1244"/>
      <c r="E144" s="1245">
        <f>E143</f>
        <v>4354</v>
      </c>
      <c r="F144" s="999">
        <f t="shared" ref="F144:G144" si="22">F143</f>
        <v>0</v>
      </c>
      <c r="G144" s="1245">
        <f t="shared" si="22"/>
        <v>4354</v>
      </c>
      <c r="H144" s="1284"/>
      <c r="I144" s="448"/>
      <c r="J144" s="311"/>
      <c r="K144" s="448"/>
      <c r="L144" s="448"/>
      <c r="M144" s="837"/>
      <c r="N144" s="448"/>
      <c r="O144" s="448"/>
      <c r="P144" s="448"/>
      <c r="Q144" s="448"/>
      <c r="R144" s="448"/>
      <c r="S144" s="448"/>
      <c r="T144" s="448"/>
      <c r="U144" s="448"/>
      <c r="V144" s="448"/>
      <c r="W144" s="448"/>
      <c r="X144" s="448"/>
      <c r="Y144" s="448"/>
      <c r="Z144" s="448"/>
      <c r="AA144" s="448"/>
      <c r="AB144" s="448"/>
      <c r="AC144" s="357"/>
      <c r="AD144" s="357"/>
      <c r="AE144" s="357"/>
      <c r="AF144" s="357"/>
    </row>
    <row r="145" spans="1:32" ht="25.5">
      <c r="A145" s="1229" t="s">
        <v>107</v>
      </c>
      <c r="B145" s="314">
        <v>4515</v>
      </c>
      <c r="C145" s="315" t="s">
        <v>613</v>
      </c>
      <c r="D145" s="1244"/>
      <c r="E145" s="1245">
        <f>E139+E144</f>
        <v>4355</v>
      </c>
      <c r="F145" s="999">
        <f>F139+F144</f>
        <v>0</v>
      </c>
      <c r="G145" s="1245">
        <f>G139+G144</f>
        <v>4355</v>
      </c>
      <c r="H145" s="1284"/>
      <c r="I145" s="448"/>
      <c r="J145" s="311"/>
      <c r="K145" s="448"/>
      <c r="L145" s="448"/>
      <c r="M145" s="837"/>
      <c r="N145" s="448"/>
      <c r="O145" s="448"/>
      <c r="P145" s="448"/>
      <c r="Q145" s="448"/>
      <c r="R145" s="448"/>
      <c r="S145" s="448"/>
      <c r="T145" s="448"/>
      <c r="U145" s="448"/>
      <c r="V145" s="448"/>
      <c r="W145" s="448"/>
      <c r="X145" s="448"/>
      <c r="Y145" s="448"/>
      <c r="Z145" s="448"/>
      <c r="AA145" s="448"/>
      <c r="AB145" s="448"/>
      <c r="AC145" s="357"/>
      <c r="AD145" s="357"/>
      <c r="AE145" s="357"/>
      <c r="AF145" s="357"/>
    </row>
    <row r="146" spans="1:32" ht="7.5" customHeight="1">
      <c r="A146" s="1229"/>
      <c r="B146" s="314"/>
      <c r="C146" s="1229"/>
      <c r="D146" s="311"/>
      <c r="E146" s="311"/>
      <c r="F146" s="311"/>
      <c r="G146" s="311"/>
      <c r="H146" s="310"/>
      <c r="I146" s="448"/>
      <c r="J146" s="311"/>
      <c r="K146" s="448"/>
      <c r="L146" s="448"/>
      <c r="M146" s="837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8"/>
      <c r="AC146" s="357"/>
      <c r="AD146" s="357"/>
      <c r="AE146" s="357"/>
      <c r="AF146" s="357"/>
    </row>
    <row r="147" spans="1:32">
      <c r="A147" s="1226" t="s">
        <v>112</v>
      </c>
      <c r="B147" s="314">
        <v>5054</v>
      </c>
      <c r="C147" s="315" t="s">
        <v>66</v>
      </c>
      <c r="D147" s="311"/>
      <c r="E147" s="311"/>
      <c r="F147" s="311"/>
      <c r="G147" s="311"/>
      <c r="H147" s="310"/>
      <c r="I147" s="448"/>
      <c r="J147" s="311"/>
      <c r="K147" s="448"/>
      <c r="L147" s="448"/>
      <c r="M147" s="837"/>
      <c r="N147" s="448"/>
      <c r="O147" s="448"/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8"/>
      <c r="AC147" s="357"/>
      <c r="AD147" s="357"/>
      <c r="AE147" s="357"/>
      <c r="AF147" s="357"/>
    </row>
    <row r="148" spans="1:32">
      <c r="A148" s="1226"/>
      <c r="B148" s="374">
        <v>4</v>
      </c>
      <c r="C148" s="1229" t="s">
        <v>189</v>
      </c>
      <c r="D148" s="311"/>
      <c r="E148" s="311"/>
      <c r="F148" s="311"/>
      <c r="G148" s="311"/>
      <c r="H148" s="310"/>
      <c r="I148" s="448"/>
      <c r="J148" s="311"/>
      <c r="K148" s="448"/>
      <c r="L148" s="448"/>
      <c r="M148" s="837"/>
      <c r="N148" s="448"/>
      <c r="O148" s="448"/>
      <c r="P148" s="448"/>
      <c r="Q148" s="448"/>
      <c r="R148" s="448"/>
      <c r="S148" s="448"/>
      <c r="T148" s="448"/>
      <c r="U148" s="448"/>
      <c r="V148" s="448"/>
      <c r="W148" s="448"/>
      <c r="X148" s="448"/>
      <c r="Y148" s="448"/>
      <c r="Z148" s="448"/>
      <c r="AA148" s="448"/>
      <c r="AB148" s="448"/>
      <c r="AC148" s="357"/>
      <c r="AD148" s="357"/>
      <c r="AE148" s="357"/>
      <c r="AF148" s="357"/>
    </row>
    <row r="149" spans="1:32">
      <c r="A149" s="1226"/>
      <c r="B149" s="375">
        <v>4.3369999999999997</v>
      </c>
      <c r="C149" s="315" t="s">
        <v>148</v>
      </c>
      <c r="D149" s="311"/>
      <c r="E149" s="311"/>
      <c r="F149" s="311"/>
      <c r="G149" s="613"/>
      <c r="H149" s="634"/>
      <c r="I149" s="448"/>
      <c r="J149" s="311"/>
      <c r="K149" s="448"/>
      <c r="L149" s="448"/>
      <c r="M149" s="837"/>
      <c r="N149" s="448"/>
      <c r="O149" s="448"/>
      <c r="P149" s="448"/>
      <c r="Q149" s="448"/>
      <c r="R149" s="448"/>
      <c r="S149" s="448"/>
      <c r="T149" s="448"/>
      <c r="U149" s="448"/>
      <c r="V149" s="448"/>
      <c r="W149" s="448"/>
      <c r="X149" s="448"/>
      <c r="Y149" s="448"/>
      <c r="Z149" s="448"/>
      <c r="AA149" s="448"/>
      <c r="AB149" s="448"/>
      <c r="AC149" s="357"/>
      <c r="AD149" s="357"/>
      <c r="AE149" s="357"/>
      <c r="AF149" s="357"/>
    </row>
    <row r="150" spans="1:32">
      <c r="A150" s="1226"/>
      <c r="B150" s="307">
        <v>36</v>
      </c>
      <c r="C150" s="1229" t="s">
        <v>194</v>
      </c>
      <c r="D150" s="319"/>
      <c r="E150" s="319"/>
      <c r="F150" s="319"/>
      <c r="G150" s="319"/>
      <c r="H150" s="1286"/>
      <c r="I150" s="448"/>
      <c r="J150" s="478"/>
      <c r="K150" s="448"/>
      <c r="L150" s="448"/>
      <c r="M150" s="837"/>
      <c r="N150" s="448"/>
      <c r="O150" s="448"/>
      <c r="P150" s="448"/>
      <c r="Q150" s="448"/>
      <c r="R150" s="448"/>
      <c r="S150" s="448"/>
      <c r="T150" s="448"/>
      <c r="U150" s="448"/>
      <c r="V150" s="448"/>
      <c r="W150" s="448"/>
      <c r="X150" s="448"/>
      <c r="Y150" s="448"/>
      <c r="Z150" s="448"/>
      <c r="AA150" s="448"/>
      <c r="AB150" s="448"/>
      <c r="AC150" s="357"/>
      <c r="AD150" s="357"/>
      <c r="AE150" s="357"/>
      <c r="AF150" s="357"/>
    </row>
    <row r="151" spans="1:32">
      <c r="A151" s="1226"/>
      <c r="B151" s="307">
        <v>45</v>
      </c>
      <c r="C151" s="1229" t="s">
        <v>42</v>
      </c>
      <c r="D151" s="478"/>
      <c r="E151" s="478"/>
      <c r="F151" s="478"/>
      <c r="G151" s="478"/>
      <c r="H151" s="1232"/>
      <c r="I151" s="448"/>
      <c r="J151" s="478"/>
      <c r="K151" s="448"/>
      <c r="L151" s="448"/>
      <c r="M151" s="837"/>
      <c r="N151" s="448"/>
      <c r="O151" s="448"/>
      <c r="P151" s="448"/>
      <c r="Q151" s="448"/>
      <c r="R151" s="448"/>
      <c r="S151" s="448"/>
      <c r="T151" s="448"/>
      <c r="U151" s="448"/>
      <c r="V151" s="448"/>
      <c r="W151" s="448"/>
      <c r="X151" s="448"/>
      <c r="Y151" s="448"/>
      <c r="Z151" s="448"/>
      <c r="AA151" s="448"/>
      <c r="AB151" s="448"/>
      <c r="AC151" s="357"/>
      <c r="AD151" s="357"/>
      <c r="AE151" s="357"/>
      <c r="AF151" s="357"/>
    </row>
    <row r="152" spans="1:32">
      <c r="A152" s="1226"/>
      <c r="B152" s="435" t="s">
        <v>609</v>
      </c>
      <c r="C152" s="1229" t="s">
        <v>614</v>
      </c>
      <c r="D152" s="1244"/>
      <c r="E152" s="1239">
        <v>32000</v>
      </c>
      <c r="F152" s="1244">
        <v>0</v>
      </c>
      <c r="G152" s="1239">
        <f>SUM(E152:F152)</f>
        <v>32000</v>
      </c>
      <c r="H152" s="1284"/>
      <c r="I152" s="1500"/>
      <c r="J152" s="1527"/>
      <c r="K152" s="1500"/>
      <c r="L152" s="1500"/>
      <c r="M152" s="1519"/>
      <c r="N152" s="448"/>
      <c r="O152" s="448"/>
      <c r="P152" s="448"/>
      <c r="Q152" s="448"/>
      <c r="R152" s="448"/>
      <c r="S152" s="448"/>
      <c r="T152" s="448"/>
      <c r="U152" s="448"/>
      <c r="V152" s="448"/>
      <c r="W152" s="448"/>
      <c r="X152" s="448"/>
      <c r="Y152" s="448"/>
      <c r="Z152" s="448"/>
      <c r="AA152" s="448"/>
      <c r="AB152" s="448"/>
      <c r="AC152" s="357"/>
      <c r="AD152" s="357"/>
      <c r="AE152" s="357"/>
      <c r="AF152" s="357"/>
    </row>
    <row r="153" spans="1:32">
      <c r="A153" s="1226"/>
      <c r="B153" s="435" t="s">
        <v>602</v>
      </c>
      <c r="C153" s="1229" t="s">
        <v>615</v>
      </c>
      <c r="D153" s="1244"/>
      <c r="E153" s="1252">
        <v>82950</v>
      </c>
      <c r="F153" s="1250">
        <v>0</v>
      </c>
      <c r="G153" s="1252">
        <f>SUM(E153:F153)</f>
        <v>82950</v>
      </c>
      <c r="H153" s="309"/>
      <c r="I153" s="1500"/>
      <c r="J153" s="1518"/>
      <c r="K153" s="1500"/>
      <c r="L153" s="1500"/>
      <c r="M153" s="1519"/>
      <c r="N153" s="1500"/>
      <c r="O153" s="1500"/>
      <c r="P153" s="1500"/>
      <c r="Q153" s="1500"/>
      <c r="R153" s="1500"/>
      <c r="S153" s="1500"/>
      <c r="T153" s="448"/>
      <c r="U153" s="448"/>
      <c r="V153" s="448"/>
      <c r="W153" s="448"/>
      <c r="X153" s="448"/>
      <c r="Y153" s="448"/>
      <c r="Z153" s="448"/>
      <c r="AA153" s="448"/>
      <c r="AB153" s="448"/>
      <c r="AC153" s="357"/>
      <c r="AD153" s="357"/>
      <c r="AE153" s="357"/>
      <c r="AF153" s="357"/>
    </row>
    <row r="154" spans="1:32">
      <c r="A154" s="1226" t="s">
        <v>107</v>
      </c>
      <c r="B154" s="307">
        <v>45</v>
      </c>
      <c r="C154" s="1229" t="s">
        <v>42</v>
      </c>
      <c r="D154" s="1240"/>
      <c r="E154" s="1248">
        <f t="shared" ref="E154:G154" si="23">SUM(E152:E153)</f>
        <v>114950</v>
      </c>
      <c r="F154" s="1247">
        <f t="shared" si="23"/>
        <v>0</v>
      </c>
      <c r="G154" s="1248">
        <f t="shared" si="23"/>
        <v>114950</v>
      </c>
      <c r="H154" s="1279"/>
      <c r="I154" s="448"/>
      <c r="J154" s="1236"/>
      <c r="K154" s="448"/>
      <c r="L154" s="448"/>
      <c r="M154" s="837"/>
      <c r="N154" s="448"/>
      <c r="O154" s="448"/>
      <c r="P154" s="448"/>
      <c r="Q154" s="448"/>
      <c r="R154" s="448"/>
      <c r="S154" s="448"/>
      <c r="T154" s="448"/>
      <c r="U154" s="448"/>
      <c r="V154" s="448"/>
      <c r="W154" s="448"/>
      <c r="X154" s="448"/>
      <c r="Y154" s="448"/>
      <c r="Z154" s="448"/>
      <c r="AA154" s="448"/>
      <c r="AB154" s="448"/>
      <c r="AC154" s="357"/>
      <c r="AD154" s="357"/>
      <c r="AE154" s="357"/>
      <c r="AF154" s="357"/>
    </row>
    <row r="155" spans="1:32" ht="5.25" customHeight="1">
      <c r="A155" s="1275"/>
      <c r="B155" s="307"/>
      <c r="C155" s="1277"/>
      <c r="D155" s="1240"/>
      <c r="E155" s="1280"/>
      <c r="F155" s="1281"/>
      <c r="G155" s="1280"/>
      <c r="H155" s="1279"/>
      <c r="I155" s="448"/>
      <c r="J155" s="1236"/>
      <c r="K155" s="448"/>
      <c r="L155" s="448"/>
      <c r="M155" s="837"/>
      <c r="N155" s="448"/>
      <c r="O155" s="448"/>
      <c r="P155" s="448"/>
      <c r="Q155" s="448"/>
      <c r="R155" s="448"/>
      <c r="S155" s="448"/>
      <c r="T155" s="448"/>
      <c r="U155" s="448"/>
      <c r="V155" s="448"/>
      <c r="W155" s="448"/>
      <c r="X155" s="448"/>
      <c r="Y155" s="448"/>
      <c r="Z155" s="448"/>
      <c r="AA155" s="448"/>
      <c r="AB155" s="448"/>
      <c r="AC155" s="357"/>
      <c r="AD155" s="357"/>
      <c r="AE155" s="357"/>
      <c r="AF155" s="357"/>
    </row>
    <row r="156" spans="1:32">
      <c r="A156" s="1275"/>
      <c r="B156" s="307">
        <v>46</v>
      </c>
      <c r="C156" s="1277" t="s">
        <v>43</v>
      </c>
      <c r="D156" s="1240"/>
      <c r="E156" s="1235"/>
      <c r="F156" s="1240"/>
      <c r="G156" s="1235"/>
      <c r="H156" s="1279"/>
      <c r="I156" s="448"/>
      <c r="J156" s="1236"/>
      <c r="K156" s="448"/>
      <c r="L156" s="448"/>
      <c r="M156" s="837"/>
      <c r="N156" s="448"/>
      <c r="O156" s="448"/>
      <c r="P156" s="448"/>
      <c r="Q156" s="448"/>
      <c r="R156" s="448"/>
      <c r="S156" s="448"/>
      <c r="T156" s="448"/>
      <c r="U156" s="448"/>
      <c r="V156" s="448"/>
      <c r="W156" s="448"/>
      <c r="X156" s="448"/>
      <c r="Y156" s="448"/>
      <c r="Z156" s="448"/>
      <c r="AA156" s="448"/>
      <c r="AB156" s="448"/>
      <c r="AC156" s="357"/>
      <c r="AD156" s="357"/>
      <c r="AE156" s="357"/>
      <c r="AF156" s="357"/>
    </row>
    <row r="157" spans="1:32">
      <c r="A157" s="1275"/>
      <c r="B157" s="435" t="s">
        <v>616</v>
      </c>
      <c r="C157" s="1277" t="s">
        <v>614</v>
      </c>
      <c r="D157" s="1240"/>
      <c r="E157" s="1235">
        <v>6000</v>
      </c>
      <c r="F157" s="1240">
        <v>0</v>
      </c>
      <c r="G157" s="1235">
        <f>E157</f>
        <v>6000</v>
      </c>
      <c r="H157" s="1279"/>
      <c r="I157" s="1500"/>
      <c r="J157" s="1528"/>
      <c r="K157" s="1500"/>
      <c r="L157" s="1500"/>
      <c r="M157" s="1519"/>
      <c r="N157" s="1500"/>
      <c r="O157" s="1500"/>
      <c r="P157" s="1500"/>
      <c r="Q157" s="1500"/>
      <c r="R157" s="1500"/>
      <c r="S157" s="1500"/>
      <c r="T157" s="1500"/>
      <c r="U157" s="1500"/>
      <c r="V157" s="1500"/>
      <c r="W157" s="1500"/>
      <c r="X157" s="1500"/>
      <c r="Y157" s="1500"/>
      <c r="Z157" s="1500"/>
      <c r="AA157" s="1500"/>
      <c r="AB157" s="1500"/>
      <c r="AC157" s="1750"/>
      <c r="AD157" s="357"/>
      <c r="AE157" s="357"/>
      <c r="AF157" s="357"/>
    </row>
    <row r="158" spans="1:32" ht="6.75" customHeight="1">
      <c r="A158" s="1275"/>
      <c r="B158" s="307"/>
      <c r="C158" s="1277"/>
      <c r="D158" s="1240"/>
      <c r="E158" s="1235"/>
      <c r="F158" s="1240"/>
      <c r="G158" s="1235"/>
      <c r="H158" s="1279"/>
      <c r="I158" s="448"/>
      <c r="J158" s="1236"/>
      <c r="K158" s="448"/>
      <c r="L158" s="448"/>
      <c r="M158" s="837"/>
      <c r="N158" s="448"/>
      <c r="O158" s="448"/>
      <c r="P158" s="448"/>
      <c r="Q158" s="448"/>
      <c r="R158" s="448"/>
      <c r="S158" s="448"/>
      <c r="T158" s="448"/>
      <c r="U158" s="448"/>
      <c r="V158" s="448"/>
      <c r="W158" s="448"/>
      <c r="X158" s="448"/>
      <c r="Y158" s="448"/>
      <c r="Z158" s="448"/>
      <c r="AA158" s="448"/>
      <c r="AB158" s="448"/>
      <c r="AC158" s="357"/>
      <c r="AD158" s="357"/>
      <c r="AE158" s="357"/>
      <c r="AF158" s="357"/>
    </row>
    <row r="159" spans="1:32">
      <c r="A159" s="1275"/>
      <c r="B159" s="307">
        <v>47</v>
      </c>
      <c r="C159" s="1277" t="s">
        <v>44</v>
      </c>
      <c r="D159" s="1240"/>
      <c r="E159" s="1235"/>
      <c r="F159" s="1240"/>
      <c r="G159" s="1235"/>
      <c r="H159" s="1279"/>
      <c r="I159" s="448"/>
      <c r="J159" s="1236"/>
      <c r="K159" s="448"/>
      <c r="L159" s="448"/>
      <c r="M159" s="837"/>
      <c r="N159" s="448"/>
      <c r="O159" s="448"/>
      <c r="P159" s="448"/>
      <c r="Q159" s="448"/>
      <c r="R159" s="448"/>
      <c r="S159" s="448"/>
      <c r="T159" s="448"/>
      <c r="U159" s="448"/>
      <c r="V159" s="448"/>
      <c r="W159" s="448"/>
      <c r="X159" s="448"/>
      <c r="Y159" s="448"/>
      <c r="Z159" s="448"/>
      <c r="AA159" s="448"/>
      <c r="AB159" s="448"/>
      <c r="AC159" s="357"/>
      <c r="AD159" s="357"/>
      <c r="AE159" s="357"/>
      <c r="AF159" s="357"/>
    </row>
    <row r="160" spans="1:32">
      <c r="A160" s="1275"/>
      <c r="B160" s="435" t="s">
        <v>617</v>
      </c>
      <c r="C160" s="1277" t="s">
        <v>614</v>
      </c>
      <c r="D160" s="1240"/>
      <c r="E160" s="1235">
        <v>2000</v>
      </c>
      <c r="F160" s="1240">
        <v>0</v>
      </c>
      <c r="G160" s="1235">
        <f>E160</f>
        <v>2000</v>
      </c>
      <c r="H160" s="1279"/>
      <c r="I160" s="1500"/>
      <c r="J160" s="1528"/>
      <c r="K160" s="1500"/>
      <c r="L160" s="1500"/>
      <c r="M160" s="1519"/>
      <c r="N160" s="1500"/>
      <c r="O160" s="1500"/>
      <c r="P160" s="1500"/>
      <c r="Q160" s="1500"/>
      <c r="R160" s="1500"/>
      <c r="S160" s="1500"/>
      <c r="T160" s="1500"/>
      <c r="U160" s="1500"/>
      <c r="V160" s="1500"/>
      <c r="W160" s="1500"/>
      <c r="X160" s="1500"/>
      <c r="Y160" s="1500"/>
      <c r="Z160" s="448"/>
      <c r="AA160" s="448"/>
      <c r="AB160" s="448"/>
      <c r="AC160" s="357"/>
      <c r="AD160" s="357"/>
      <c r="AE160" s="357"/>
      <c r="AF160" s="357"/>
    </row>
    <row r="161" spans="1:32">
      <c r="A161" s="1226" t="s">
        <v>107</v>
      </c>
      <c r="B161" s="307">
        <v>36</v>
      </c>
      <c r="C161" s="1229" t="s">
        <v>194</v>
      </c>
      <c r="D161" s="1244"/>
      <c r="E161" s="1237">
        <f>E154+E157+E160</f>
        <v>122950</v>
      </c>
      <c r="F161" s="920">
        <f t="shared" ref="F161:G161" si="24">F154+F157+F160</f>
        <v>0</v>
      </c>
      <c r="G161" s="1237">
        <f t="shared" si="24"/>
        <v>122950</v>
      </c>
      <c r="H161" s="1284"/>
      <c r="I161" s="448"/>
      <c r="J161" s="1238"/>
      <c r="K161" s="448"/>
      <c r="L161" s="448"/>
      <c r="M161" s="837"/>
      <c r="N161" s="448"/>
      <c r="O161" s="448"/>
      <c r="P161" s="448"/>
      <c r="Q161" s="448"/>
      <c r="R161" s="448"/>
      <c r="S161" s="448"/>
      <c r="T161" s="448"/>
      <c r="U161" s="448"/>
      <c r="V161" s="448"/>
      <c r="W161" s="448"/>
      <c r="X161" s="448"/>
      <c r="Y161" s="448"/>
      <c r="Z161" s="448"/>
      <c r="AA161" s="448"/>
      <c r="AB161" s="448"/>
      <c r="AC161" s="357"/>
      <c r="AD161" s="357"/>
      <c r="AE161" s="357"/>
      <c r="AF161" s="357"/>
    </row>
    <row r="162" spans="1:32">
      <c r="A162" s="1226" t="s">
        <v>107</v>
      </c>
      <c r="B162" s="375">
        <v>4.3369999999999997</v>
      </c>
      <c r="C162" s="315" t="s">
        <v>148</v>
      </c>
      <c r="D162" s="1244"/>
      <c r="E162" s="1245">
        <f>E161</f>
        <v>122950</v>
      </c>
      <c r="F162" s="999">
        <f t="shared" ref="F162:G163" si="25">F161</f>
        <v>0</v>
      </c>
      <c r="G162" s="1245">
        <f t="shared" si="25"/>
        <v>122950</v>
      </c>
      <c r="H162" s="1284"/>
      <c r="I162" s="448"/>
      <c r="J162" s="1238"/>
      <c r="K162" s="448"/>
      <c r="L162" s="448"/>
      <c r="M162" s="837"/>
      <c r="N162" s="448"/>
      <c r="O162" s="448"/>
      <c r="P162" s="448"/>
      <c r="Q162" s="448"/>
      <c r="R162" s="448"/>
      <c r="S162" s="448"/>
      <c r="T162" s="448"/>
      <c r="U162" s="448"/>
      <c r="V162" s="448"/>
      <c r="W162" s="448"/>
      <c r="X162" s="448"/>
      <c r="Y162" s="448"/>
      <c r="Z162" s="448"/>
      <c r="AA162" s="448"/>
      <c r="AB162" s="448"/>
      <c r="AC162" s="357"/>
      <c r="AD162" s="357"/>
      <c r="AE162" s="357"/>
      <c r="AF162" s="357"/>
    </row>
    <row r="163" spans="1:32">
      <c r="A163" s="1226" t="s">
        <v>107</v>
      </c>
      <c r="B163" s="374">
        <v>4</v>
      </c>
      <c r="C163" s="1229" t="s">
        <v>189</v>
      </c>
      <c r="D163" s="1244"/>
      <c r="E163" s="1245">
        <f>E162</f>
        <v>122950</v>
      </c>
      <c r="F163" s="999">
        <f t="shared" si="25"/>
        <v>0</v>
      </c>
      <c r="G163" s="1245">
        <f t="shared" si="25"/>
        <v>122950</v>
      </c>
      <c r="H163" s="1284"/>
      <c r="I163" s="448"/>
      <c r="J163" s="1238"/>
      <c r="K163" s="448"/>
      <c r="L163" s="448"/>
      <c r="M163" s="837"/>
      <c r="N163" s="448"/>
      <c r="O163" s="448"/>
      <c r="P163" s="448"/>
      <c r="Q163" s="448"/>
      <c r="R163" s="448"/>
      <c r="S163" s="448"/>
      <c r="T163" s="448"/>
      <c r="U163" s="448"/>
      <c r="V163" s="448"/>
      <c r="W163" s="448"/>
      <c r="X163" s="448"/>
      <c r="Y163" s="448"/>
      <c r="Z163" s="448"/>
      <c r="AA163" s="448"/>
      <c r="AB163" s="448"/>
      <c r="AC163" s="357"/>
      <c r="AD163" s="357"/>
      <c r="AE163" s="357"/>
      <c r="AF163" s="357"/>
    </row>
    <row r="164" spans="1:32">
      <c r="A164" s="317" t="s">
        <v>107</v>
      </c>
      <c r="B164" s="358">
        <v>5054</v>
      </c>
      <c r="C164" s="315" t="s">
        <v>66</v>
      </c>
      <c r="D164" s="1244"/>
      <c r="E164" s="1245">
        <f>E162</f>
        <v>122950</v>
      </c>
      <c r="F164" s="999">
        <f t="shared" ref="F164:G164" si="26">F162</f>
        <v>0</v>
      </c>
      <c r="G164" s="1245">
        <f t="shared" si="26"/>
        <v>122950</v>
      </c>
      <c r="H164" s="1287" t="s">
        <v>630</v>
      </c>
      <c r="I164" s="448"/>
      <c r="J164" s="1238"/>
      <c r="K164" s="448"/>
      <c r="L164" s="448"/>
      <c r="M164" s="837"/>
      <c r="N164" s="448"/>
      <c r="O164" s="448"/>
      <c r="P164" s="448"/>
      <c r="Q164" s="448"/>
      <c r="R164" s="448"/>
      <c r="S164" s="448"/>
      <c r="T164" s="448"/>
      <c r="U164" s="448"/>
      <c r="V164" s="448"/>
      <c r="W164" s="448"/>
      <c r="X164" s="448"/>
      <c r="Y164" s="448"/>
      <c r="Z164" s="448"/>
      <c r="AA164" s="448"/>
      <c r="AB164" s="448"/>
      <c r="AC164" s="357"/>
      <c r="AD164" s="357"/>
      <c r="AE164" s="357"/>
      <c r="AF164" s="357"/>
    </row>
    <row r="165" spans="1:32">
      <c r="A165" s="353" t="s">
        <v>107</v>
      </c>
      <c r="B165" s="381"/>
      <c r="C165" s="354" t="s">
        <v>40</v>
      </c>
      <c r="D165" s="1241"/>
      <c r="E165" s="1237">
        <f>E164+E145+E130</f>
        <v>314613</v>
      </c>
      <c r="F165" s="920">
        <f>F164+F145+F130</f>
        <v>0</v>
      </c>
      <c r="G165" s="1237">
        <f>G164+G145+G130</f>
        <v>314613</v>
      </c>
      <c r="H165" s="1239"/>
      <c r="I165" s="448"/>
      <c r="J165" s="311"/>
      <c r="K165" s="448"/>
      <c r="L165" s="448"/>
      <c r="M165" s="837"/>
      <c r="N165" s="448"/>
      <c r="O165" s="448"/>
      <c r="P165" s="448"/>
      <c r="Q165" s="448"/>
      <c r="R165" s="448"/>
      <c r="S165" s="448"/>
      <c r="T165" s="448"/>
      <c r="U165" s="448"/>
      <c r="V165" s="448"/>
      <c r="W165" s="448"/>
      <c r="X165" s="448"/>
      <c r="Y165" s="448"/>
      <c r="Z165" s="448"/>
      <c r="AA165" s="448"/>
      <c r="AB165" s="448"/>
      <c r="AC165" s="357"/>
      <c r="AD165" s="357"/>
      <c r="AE165" s="357"/>
      <c r="AF165" s="357"/>
    </row>
    <row r="166" spans="1:32">
      <c r="A166" s="353" t="s">
        <v>107</v>
      </c>
      <c r="B166" s="381"/>
      <c r="C166" s="324" t="s">
        <v>108</v>
      </c>
      <c r="D166" s="627"/>
      <c r="E166" s="1237">
        <f>E165+E112</f>
        <v>330853</v>
      </c>
      <c r="F166" s="920">
        <f>F165+F112</f>
        <v>0</v>
      </c>
      <c r="G166" s="1237">
        <f>G165+G112</f>
        <v>330853</v>
      </c>
      <c r="H166" s="311"/>
      <c r="I166" s="448"/>
      <c r="J166" s="311"/>
      <c r="K166" s="448"/>
      <c r="L166" s="448"/>
      <c r="M166" s="837"/>
      <c r="N166" s="448"/>
      <c r="O166" s="448"/>
      <c r="P166" s="448"/>
      <c r="Q166" s="448"/>
      <c r="R166" s="448"/>
      <c r="S166" s="448"/>
      <c r="T166" s="448"/>
      <c r="U166" s="448"/>
      <c r="V166" s="448"/>
      <c r="W166" s="448"/>
      <c r="X166" s="448"/>
      <c r="Y166" s="448"/>
      <c r="Z166" s="448"/>
      <c r="AA166" s="448"/>
      <c r="AB166" s="448"/>
      <c r="AC166" s="357"/>
      <c r="AD166" s="357"/>
      <c r="AE166" s="357"/>
      <c r="AF166" s="357"/>
    </row>
    <row r="167" spans="1:32" ht="12.75" customHeight="1">
      <c r="A167" s="610" t="s">
        <v>449</v>
      </c>
      <c r="B167" s="1422"/>
      <c r="C167" s="1422"/>
      <c r="D167" s="1422"/>
      <c r="E167" s="1239"/>
      <c r="F167" s="311"/>
      <c r="G167" s="311"/>
      <c r="H167" s="311"/>
      <c r="I167" s="448"/>
      <c r="J167" s="311"/>
      <c r="K167" s="448"/>
      <c r="L167" s="448"/>
      <c r="M167" s="837"/>
      <c r="N167" s="448"/>
      <c r="O167" s="448"/>
      <c r="P167" s="448"/>
      <c r="Q167" s="448"/>
      <c r="R167" s="448"/>
      <c r="S167" s="448"/>
      <c r="T167" s="448"/>
      <c r="U167" s="448"/>
      <c r="V167" s="448"/>
      <c r="W167" s="448"/>
      <c r="X167" s="448"/>
      <c r="Y167" s="448"/>
      <c r="Z167" s="448"/>
      <c r="AA167" s="448"/>
      <c r="AB167" s="448"/>
      <c r="AC167" s="357"/>
      <c r="AD167" s="357"/>
      <c r="AE167" s="357"/>
      <c r="AF167" s="357"/>
    </row>
    <row r="168" spans="1:32" ht="27" customHeight="1">
      <c r="A168" s="1423" t="s">
        <v>444</v>
      </c>
      <c r="B168" s="1662" t="s">
        <v>633</v>
      </c>
      <c r="C168" s="1662"/>
      <c r="D168" s="1662"/>
      <c r="E168" s="1662"/>
      <c r="F168" s="1662"/>
      <c r="G168" s="1662"/>
      <c r="H168" s="311"/>
      <c r="I168" s="448"/>
      <c r="J168" s="311"/>
      <c r="K168" s="448"/>
      <c r="L168" s="448"/>
      <c r="M168" s="837"/>
      <c r="N168" s="448"/>
      <c r="O168" s="448"/>
      <c r="P168" s="448"/>
      <c r="Q168" s="448"/>
      <c r="R168" s="448"/>
      <c r="S168" s="448"/>
      <c r="T168" s="448"/>
      <c r="U168" s="448"/>
      <c r="V168" s="448"/>
      <c r="W168" s="448"/>
      <c r="X168" s="448"/>
      <c r="Y168" s="448"/>
      <c r="Z168" s="448"/>
      <c r="AA168" s="448"/>
      <c r="AB168" s="448"/>
      <c r="AC168" s="357"/>
      <c r="AD168" s="357"/>
      <c r="AE168" s="357"/>
      <c r="AF168" s="357"/>
    </row>
    <row r="169" spans="1:32" ht="27" customHeight="1">
      <c r="A169" s="1423" t="s">
        <v>446</v>
      </c>
      <c r="B169" s="1662" t="s">
        <v>634</v>
      </c>
      <c r="C169" s="1662"/>
      <c r="D169" s="1662"/>
      <c r="E169" s="1662"/>
      <c r="F169" s="1662"/>
      <c r="G169" s="1662"/>
      <c r="H169" s="311"/>
      <c r="I169" s="448"/>
      <c r="J169" s="311"/>
      <c r="K169" s="448"/>
      <c r="L169" s="448"/>
      <c r="M169" s="837"/>
      <c r="N169" s="448"/>
      <c r="O169" s="448"/>
      <c r="P169" s="448"/>
      <c r="Q169" s="448"/>
      <c r="R169" s="448"/>
      <c r="S169" s="448"/>
      <c r="T169" s="448"/>
      <c r="U169" s="448"/>
      <c r="V169" s="448"/>
      <c r="W169" s="448"/>
      <c r="X169" s="448"/>
      <c r="Y169" s="448"/>
      <c r="Z169" s="448"/>
      <c r="AA169" s="448"/>
      <c r="AB169" s="448"/>
      <c r="AC169" s="357"/>
      <c r="AD169" s="357"/>
      <c r="AE169" s="357"/>
      <c r="AF169" s="357"/>
    </row>
    <row r="170" spans="1:32" ht="27" customHeight="1">
      <c r="A170" s="1423" t="s">
        <v>630</v>
      </c>
      <c r="B170" s="1662" t="s">
        <v>675</v>
      </c>
      <c r="C170" s="1662"/>
      <c r="D170" s="1662"/>
      <c r="E170" s="1662"/>
      <c r="F170" s="1662"/>
      <c r="G170" s="1662"/>
      <c r="H170" s="311"/>
      <c r="I170" s="448"/>
      <c r="J170" s="311"/>
      <c r="K170" s="448"/>
      <c r="L170" s="448"/>
      <c r="M170" s="837"/>
      <c r="N170" s="448"/>
      <c r="O170" s="448"/>
      <c r="P170" s="448"/>
      <c r="Q170" s="448"/>
      <c r="R170" s="448"/>
      <c r="S170" s="448"/>
      <c r="T170" s="448"/>
      <c r="U170" s="448"/>
      <c r="V170" s="448"/>
      <c r="W170" s="448"/>
      <c r="X170" s="448"/>
      <c r="Y170" s="448"/>
      <c r="Z170" s="448"/>
      <c r="AA170" s="448"/>
      <c r="AB170" s="448"/>
      <c r="AC170" s="357"/>
      <c r="AD170" s="357"/>
      <c r="AE170" s="357"/>
      <c r="AF170" s="357"/>
    </row>
    <row r="171" spans="1:32" ht="12.75" customHeight="1">
      <c r="A171" s="1423" t="s">
        <v>450</v>
      </c>
      <c r="B171" s="1663" t="s">
        <v>472</v>
      </c>
      <c r="C171" s="1663"/>
      <c r="D171" s="1663"/>
      <c r="E171" s="1663"/>
      <c r="F171" s="1663"/>
      <c r="G171" s="1663"/>
      <c r="H171" s="311"/>
      <c r="I171" s="448"/>
      <c r="J171" s="311"/>
      <c r="K171" s="448"/>
      <c r="L171" s="448"/>
      <c r="M171" s="837"/>
      <c r="N171" s="448"/>
      <c r="O171" s="448"/>
      <c r="P171" s="448"/>
      <c r="Q171" s="448"/>
      <c r="R171" s="448"/>
      <c r="S171" s="448"/>
      <c r="T171" s="448"/>
      <c r="U171" s="448"/>
      <c r="V171" s="448"/>
      <c r="W171" s="448"/>
      <c r="X171" s="448"/>
      <c r="Y171" s="448"/>
      <c r="Z171" s="448"/>
      <c r="AA171" s="448"/>
      <c r="AB171" s="448"/>
      <c r="AC171" s="357"/>
      <c r="AD171" s="357"/>
      <c r="AE171" s="357"/>
      <c r="AF171" s="357"/>
    </row>
    <row r="172" spans="1:32" ht="27.75" customHeight="1">
      <c r="A172" s="1423" t="s">
        <v>631</v>
      </c>
      <c r="B172" s="1662" t="s">
        <v>632</v>
      </c>
      <c r="C172" s="1662"/>
      <c r="D172" s="1662"/>
      <c r="E172" s="1662"/>
      <c r="F172" s="1662"/>
      <c r="G172" s="1662"/>
      <c r="H172" s="311"/>
      <c r="I172" s="448"/>
      <c r="J172" s="311"/>
      <c r="K172" s="448"/>
      <c r="L172" s="448"/>
      <c r="M172" s="837"/>
      <c r="N172" s="448"/>
      <c r="O172" s="448"/>
      <c r="P172" s="448"/>
      <c r="Q172" s="448"/>
      <c r="R172" s="448"/>
      <c r="S172" s="448"/>
      <c r="T172" s="448"/>
      <c r="U172" s="448"/>
      <c r="V172" s="448"/>
      <c r="W172" s="448"/>
      <c r="X172" s="448"/>
      <c r="Y172" s="448"/>
      <c r="Z172" s="448"/>
      <c r="AA172" s="448"/>
      <c r="AB172" s="448"/>
      <c r="AC172" s="357"/>
      <c r="AD172" s="357"/>
      <c r="AE172" s="357"/>
      <c r="AF172" s="357"/>
    </row>
    <row r="173" spans="1:32">
      <c r="J173" s="357"/>
      <c r="K173" s="357"/>
      <c r="L173" s="357"/>
      <c r="M173" s="357"/>
      <c r="N173" s="357"/>
      <c r="O173" s="357"/>
      <c r="P173" s="357"/>
      <c r="Q173" s="357"/>
      <c r="R173" s="357"/>
      <c r="S173" s="357"/>
      <c r="T173" s="357"/>
      <c r="U173" s="357"/>
      <c r="V173" s="357"/>
      <c r="W173" s="357"/>
      <c r="X173" s="357"/>
      <c r="Y173" s="357"/>
      <c r="Z173" s="357"/>
      <c r="AA173" s="357"/>
      <c r="AB173" s="357"/>
      <c r="AC173" s="357"/>
      <c r="AD173" s="357"/>
      <c r="AE173" s="357"/>
      <c r="AF173" s="357"/>
    </row>
    <row r="174" spans="1:32">
      <c r="A174" s="1226"/>
      <c r="B174" s="307"/>
      <c r="C174" s="315"/>
      <c r="D174" s="311"/>
      <c r="E174" s="1239"/>
      <c r="F174" s="311"/>
      <c r="G174" s="311"/>
      <c r="H174" s="311"/>
      <c r="I174" s="448"/>
      <c r="J174" s="311"/>
      <c r="K174" s="448"/>
      <c r="L174" s="448"/>
      <c r="M174" s="837"/>
      <c r="N174" s="448"/>
      <c r="O174" s="448"/>
      <c r="P174" s="448"/>
      <c r="Q174" s="448"/>
      <c r="R174" s="448"/>
      <c r="S174" s="448"/>
      <c r="T174" s="448"/>
      <c r="U174" s="448"/>
      <c r="V174" s="448"/>
      <c r="W174" s="448"/>
      <c r="X174" s="448"/>
      <c r="Y174" s="448"/>
      <c r="Z174" s="448"/>
      <c r="AA174" s="448"/>
      <c r="AB174" s="448"/>
      <c r="AC174" s="357"/>
      <c r="AD174" s="357"/>
      <c r="AE174" s="357"/>
      <c r="AF174" s="357"/>
    </row>
    <row r="175" spans="1:32">
      <c r="A175" s="1226"/>
      <c r="B175" s="307"/>
      <c r="C175" s="315"/>
      <c r="D175" s="311"/>
      <c r="E175" s="1239"/>
      <c r="F175" s="311"/>
      <c r="G175" s="311"/>
      <c r="H175" s="311"/>
      <c r="I175" s="448"/>
      <c r="J175" s="311"/>
      <c r="K175" s="448"/>
      <c r="L175" s="448"/>
      <c r="M175" s="837"/>
      <c r="N175" s="448"/>
      <c r="O175" s="448"/>
      <c r="P175" s="448"/>
      <c r="Q175" s="448"/>
      <c r="R175" s="448"/>
      <c r="S175" s="448"/>
      <c r="T175" s="448"/>
      <c r="U175" s="448"/>
      <c r="V175" s="448"/>
      <c r="W175" s="448"/>
      <c r="X175" s="448"/>
      <c r="Y175" s="448"/>
      <c r="Z175" s="448"/>
      <c r="AA175" s="448"/>
      <c r="AB175" s="448"/>
      <c r="AC175" s="357"/>
      <c r="AD175" s="357"/>
      <c r="AE175" s="357"/>
      <c r="AF175" s="357"/>
    </row>
    <row r="177" spans="3:31">
      <c r="C177" s="320"/>
      <c r="D177" s="1839"/>
      <c r="E177" s="1840"/>
      <c r="F177" s="1839"/>
      <c r="G177" s="1840"/>
      <c r="H177" s="357"/>
      <c r="J177" s="357"/>
      <c r="K177" s="357"/>
      <c r="L177" s="357"/>
      <c r="M177" s="357"/>
      <c r="N177" s="357"/>
      <c r="O177" s="357"/>
      <c r="P177" s="357"/>
      <c r="Q177" s="357"/>
      <c r="R177" s="357"/>
      <c r="S177" s="357"/>
      <c r="T177" s="357"/>
      <c r="U177" s="357"/>
      <c r="V177" s="357"/>
      <c r="W177" s="357"/>
      <c r="X177" s="357"/>
      <c r="Y177" s="357"/>
      <c r="Z177" s="357"/>
      <c r="AA177" s="357"/>
      <c r="AB177" s="357"/>
      <c r="AC177" s="357"/>
      <c r="AD177" s="357"/>
      <c r="AE177" s="357"/>
    </row>
    <row r="178" spans="3:31">
      <c r="C178" s="320"/>
      <c r="D178" s="377"/>
      <c r="E178" s="377"/>
      <c r="F178" s="357"/>
      <c r="G178" s="357"/>
      <c r="H178" s="357"/>
      <c r="J178" s="357"/>
      <c r="K178" s="357"/>
      <c r="L178" s="357"/>
      <c r="M178" s="357"/>
      <c r="N178" s="357"/>
      <c r="O178" s="357"/>
      <c r="P178" s="357"/>
      <c r="Q178" s="357"/>
      <c r="R178" s="357"/>
      <c r="S178" s="357"/>
      <c r="T178" s="357"/>
      <c r="U178" s="357"/>
      <c r="V178" s="357"/>
      <c r="W178" s="357"/>
      <c r="X178" s="357"/>
      <c r="Y178" s="357"/>
      <c r="Z178" s="357"/>
      <c r="AA178" s="357"/>
      <c r="AB178" s="357"/>
      <c r="AC178" s="357"/>
      <c r="AD178" s="357"/>
      <c r="AE178" s="357"/>
    </row>
    <row r="179" spans="3:31">
      <c r="C179" s="320"/>
      <c r="D179" s="377"/>
      <c r="E179" s="377"/>
      <c r="F179" s="357"/>
      <c r="G179" s="357"/>
      <c r="H179" s="357"/>
      <c r="J179" s="357"/>
      <c r="K179" s="357"/>
      <c r="L179" s="357"/>
      <c r="M179" s="357"/>
      <c r="N179" s="357"/>
      <c r="O179" s="357"/>
      <c r="P179" s="357"/>
      <c r="Q179" s="357"/>
      <c r="R179" s="357"/>
      <c r="S179" s="357"/>
      <c r="T179" s="357"/>
      <c r="U179" s="357"/>
      <c r="V179" s="357"/>
      <c r="W179" s="357"/>
      <c r="X179" s="357"/>
      <c r="Y179" s="357"/>
      <c r="Z179" s="357"/>
      <c r="AA179" s="357"/>
      <c r="AB179" s="357"/>
      <c r="AC179" s="357"/>
      <c r="AD179" s="357"/>
      <c r="AE179" s="357"/>
    </row>
    <row r="180" spans="3:31">
      <c r="J180" s="357"/>
      <c r="K180" s="357"/>
      <c r="L180" s="357"/>
      <c r="M180" s="357"/>
      <c r="N180" s="357"/>
      <c r="O180" s="357"/>
      <c r="P180" s="357"/>
      <c r="Q180" s="357"/>
      <c r="R180" s="357"/>
      <c r="S180" s="357"/>
      <c r="T180" s="357"/>
      <c r="U180" s="357"/>
      <c r="V180" s="357"/>
      <c r="W180" s="357"/>
      <c r="X180" s="357"/>
      <c r="Y180" s="357"/>
      <c r="Z180" s="357"/>
      <c r="AA180" s="357"/>
      <c r="AB180" s="357"/>
      <c r="AC180" s="357"/>
      <c r="AD180" s="357"/>
      <c r="AE180" s="357"/>
    </row>
    <row r="181" spans="3:31">
      <c r="J181" s="357"/>
      <c r="K181" s="357"/>
      <c r="L181" s="357"/>
      <c r="M181" s="357"/>
      <c r="N181" s="357"/>
      <c r="O181" s="357"/>
      <c r="P181" s="357"/>
      <c r="Q181" s="357"/>
      <c r="R181" s="357"/>
      <c r="S181" s="357"/>
      <c r="T181" s="357"/>
      <c r="U181" s="357"/>
      <c r="V181" s="357"/>
      <c r="W181" s="357"/>
      <c r="X181" s="357"/>
      <c r="Y181" s="357"/>
      <c r="Z181" s="357"/>
      <c r="AA181" s="357"/>
      <c r="AB181" s="357"/>
      <c r="AC181" s="357"/>
      <c r="AD181" s="357"/>
      <c r="AE181" s="357"/>
    </row>
    <row r="182" spans="3:31">
      <c r="J182" s="357"/>
      <c r="K182" s="357"/>
      <c r="L182" s="357"/>
      <c r="M182" s="357"/>
      <c r="N182" s="357"/>
      <c r="O182" s="357"/>
      <c r="P182" s="357"/>
      <c r="Q182" s="357"/>
      <c r="R182" s="357"/>
      <c r="S182" s="357"/>
      <c r="T182" s="357"/>
      <c r="U182" s="357"/>
      <c r="V182" s="357"/>
      <c r="W182" s="357"/>
      <c r="X182" s="357"/>
      <c r="Y182" s="357"/>
      <c r="Z182" s="357"/>
      <c r="AA182" s="357"/>
      <c r="AB182" s="357"/>
      <c r="AC182" s="357"/>
      <c r="AD182" s="357"/>
      <c r="AE182" s="357"/>
    </row>
    <row r="183" spans="3:31">
      <c r="J183" s="357"/>
      <c r="K183" s="357"/>
      <c r="L183" s="357"/>
      <c r="M183" s="357"/>
      <c r="N183" s="357"/>
      <c r="O183" s="357"/>
      <c r="P183" s="357"/>
      <c r="Q183" s="357"/>
      <c r="R183" s="357"/>
      <c r="S183" s="357"/>
      <c r="T183" s="357"/>
      <c r="U183" s="357"/>
      <c r="V183" s="357"/>
      <c r="W183" s="357"/>
      <c r="X183" s="357"/>
      <c r="Y183" s="357"/>
      <c r="Z183" s="357"/>
      <c r="AA183" s="357"/>
      <c r="AB183" s="357"/>
      <c r="AC183" s="357"/>
      <c r="AD183" s="357"/>
      <c r="AE183" s="357"/>
    </row>
    <row r="184" spans="3:31">
      <c r="J184" s="357"/>
      <c r="K184" s="357"/>
      <c r="L184" s="357"/>
      <c r="M184" s="357"/>
      <c r="N184" s="357"/>
      <c r="O184" s="357"/>
      <c r="P184" s="357"/>
      <c r="Q184" s="357"/>
      <c r="R184" s="357"/>
      <c r="S184" s="357"/>
      <c r="T184" s="357"/>
      <c r="U184" s="357"/>
      <c r="V184" s="357"/>
      <c r="W184" s="357"/>
      <c r="X184" s="357"/>
      <c r="Y184" s="357"/>
      <c r="Z184" s="357"/>
      <c r="AA184" s="357"/>
      <c r="AB184" s="357"/>
      <c r="AC184" s="357"/>
      <c r="AD184" s="357"/>
      <c r="AE184" s="357"/>
    </row>
    <row r="185" spans="3:31">
      <c r="J185" s="357"/>
      <c r="K185" s="357"/>
      <c r="L185" s="357"/>
      <c r="M185" s="357"/>
      <c r="N185" s="357"/>
      <c r="O185" s="357"/>
      <c r="P185" s="357"/>
      <c r="Q185" s="357"/>
      <c r="R185" s="357"/>
      <c r="S185" s="357"/>
      <c r="T185" s="357"/>
      <c r="U185" s="357"/>
      <c r="V185" s="357"/>
      <c r="W185" s="357"/>
      <c r="X185" s="357"/>
      <c r="Y185" s="357"/>
      <c r="Z185" s="357"/>
      <c r="AA185" s="357"/>
      <c r="AB185" s="357"/>
      <c r="AC185" s="357"/>
      <c r="AD185" s="357"/>
      <c r="AE185" s="357"/>
    </row>
    <row r="186" spans="3:31">
      <c r="J186" s="357"/>
      <c r="K186" s="357"/>
      <c r="L186" s="357"/>
      <c r="M186" s="357"/>
      <c r="N186" s="357"/>
      <c r="O186" s="357"/>
      <c r="P186" s="357"/>
      <c r="Q186" s="357"/>
      <c r="R186" s="357"/>
      <c r="S186" s="357"/>
      <c r="T186" s="357"/>
      <c r="U186" s="357"/>
      <c r="V186" s="357"/>
      <c r="W186" s="357"/>
      <c r="X186" s="357"/>
      <c r="Y186" s="357"/>
      <c r="Z186" s="357"/>
      <c r="AA186" s="357"/>
      <c r="AB186" s="357"/>
      <c r="AC186" s="357"/>
      <c r="AD186" s="357"/>
      <c r="AE186" s="357"/>
    </row>
    <row r="187" spans="3:31">
      <c r="J187" s="357"/>
      <c r="K187" s="357"/>
      <c r="L187" s="357"/>
      <c r="M187" s="357"/>
      <c r="N187" s="357"/>
      <c r="O187" s="357"/>
      <c r="P187" s="357"/>
      <c r="Q187" s="357"/>
      <c r="R187" s="357"/>
      <c r="S187" s="357"/>
      <c r="T187" s="357"/>
      <c r="U187" s="357"/>
      <c r="V187" s="357"/>
      <c r="W187" s="357"/>
      <c r="X187" s="357"/>
      <c r="Y187" s="357"/>
      <c r="Z187" s="357"/>
      <c r="AA187" s="357"/>
      <c r="AB187" s="357"/>
      <c r="AC187" s="357"/>
      <c r="AD187" s="357"/>
      <c r="AE187" s="357"/>
    </row>
    <row r="188" spans="3:31">
      <c r="J188" s="357"/>
      <c r="K188" s="357"/>
      <c r="L188" s="357"/>
      <c r="M188" s="357"/>
      <c r="N188" s="357"/>
      <c r="O188" s="357"/>
      <c r="P188" s="357"/>
      <c r="Q188" s="357"/>
      <c r="R188" s="357"/>
      <c r="S188" s="357"/>
      <c r="T188" s="357"/>
      <c r="U188" s="357"/>
      <c r="V188" s="357"/>
      <c r="W188" s="357"/>
      <c r="X188" s="357"/>
      <c r="Y188" s="357"/>
      <c r="Z188" s="357"/>
      <c r="AA188" s="357"/>
      <c r="AB188" s="357"/>
      <c r="AC188" s="357"/>
      <c r="AD188" s="357"/>
      <c r="AE188" s="357"/>
    </row>
    <row r="189" spans="3:31">
      <c r="J189" s="357"/>
      <c r="K189" s="357"/>
      <c r="L189" s="357"/>
      <c r="M189" s="357"/>
      <c r="N189" s="357"/>
      <c r="O189" s="357"/>
      <c r="P189" s="357"/>
      <c r="Q189" s="357"/>
      <c r="R189" s="357"/>
      <c r="S189" s="357"/>
      <c r="T189" s="357"/>
      <c r="U189" s="357"/>
      <c r="V189" s="357"/>
      <c r="W189" s="357"/>
      <c r="X189" s="357"/>
      <c r="Y189" s="357"/>
      <c r="Z189" s="357"/>
      <c r="AA189" s="357"/>
      <c r="AB189" s="357"/>
      <c r="AC189" s="357"/>
      <c r="AD189" s="357"/>
      <c r="AE189" s="357"/>
    </row>
    <row r="190" spans="3:31">
      <c r="J190" s="357"/>
      <c r="K190" s="357"/>
      <c r="L190" s="357"/>
      <c r="M190" s="357"/>
      <c r="N190" s="357"/>
      <c r="O190" s="357"/>
      <c r="P190" s="357"/>
      <c r="Q190" s="357"/>
      <c r="R190" s="357"/>
      <c r="S190" s="357"/>
      <c r="T190" s="357"/>
      <c r="U190" s="357"/>
      <c r="V190" s="357"/>
      <c r="W190" s="357"/>
      <c r="X190" s="357"/>
      <c r="Y190" s="357"/>
      <c r="Z190" s="357"/>
      <c r="AA190" s="357"/>
      <c r="AB190" s="357"/>
      <c r="AC190" s="357"/>
      <c r="AD190" s="357"/>
      <c r="AE190" s="357"/>
    </row>
    <row r="191" spans="3:31">
      <c r="J191" s="357"/>
      <c r="K191" s="357"/>
      <c r="L191" s="357"/>
      <c r="M191" s="357"/>
      <c r="N191" s="357"/>
      <c r="O191" s="357"/>
      <c r="P191" s="357"/>
      <c r="Q191" s="357"/>
      <c r="R191" s="357"/>
      <c r="S191" s="357"/>
      <c r="T191" s="357"/>
      <c r="U191" s="357"/>
      <c r="V191" s="357"/>
      <c r="W191" s="357"/>
      <c r="X191" s="357"/>
      <c r="Y191" s="357"/>
      <c r="Z191" s="357"/>
      <c r="AA191" s="357"/>
      <c r="AB191" s="357"/>
      <c r="AC191" s="357"/>
      <c r="AD191" s="357"/>
      <c r="AE191" s="357"/>
    </row>
    <row r="192" spans="3:31">
      <c r="J192" s="357"/>
      <c r="K192" s="357"/>
      <c r="L192" s="357"/>
      <c r="M192" s="357"/>
      <c r="N192" s="357"/>
      <c r="O192" s="357"/>
      <c r="P192" s="357"/>
      <c r="Q192" s="357"/>
      <c r="R192" s="357"/>
      <c r="S192" s="357"/>
      <c r="T192" s="357"/>
      <c r="U192" s="357"/>
      <c r="V192" s="357"/>
      <c r="W192" s="357"/>
      <c r="X192" s="357"/>
      <c r="Y192" s="357"/>
      <c r="Z192" s="357"/>
      <c r="AA192" s="357"/>
      <c r="AB192" s="357"/>
      <c r="AC192" s="357"/>
      <c r="AD192" s="357"/>
      <c r="AE192" s="357"/>
    </row>
    <row r="193" spans="10:31">
      <c r="J193" s="357"/>
      <c r="K193" s="357"/>
      <c r="L193" s="357"/>
      <c r="M193" s="357"/>
      <c r="N193" s="357"/>
      <c r="O193" s="357"/>
      <c r="P193" s="357"/>
      <c r="Q193" s="357"/>
      <c r="R193" s="357"/>
      <c r="S193" s="357"/>
      <c r="T193" s="357"/>
      <c r="U193" s="357"/>
      <c r="V193" s="357"/>
      <c r="W193" s="357"/>
      <c r="X193" s="357"/>
      <c r="Y193" s="357"/>
      <c r="Z193" s="357"/>
      <c r="AA193" s="357"/>
      <c r="AB193" s="357"/>
      <c r="AC193" s="357"/>
      <c r="AD193" s="357"/>
      <c r="AE193" s="357"/>
    </row>
    <row r="194" spans="10:31">
      <c r="J194" s="357"/>
      <c r="K194" s="357"/>
      <c r="L194" s="357"/>
      <c r="M194" s="357"/>
      <c r="N194" s="357"/>
      <c r="O194" s="357"/>
      <c r="P194" s="357"/>
      <c r="Q194" s="357"/>
      <c r="R194" s="357"/>
      <c r="S194" s="357"/>
      <c r="T194" s="357"/>
      <c r="U194" s="357"/>
      <c r="V194" s="357"/>
      <c r="W194" s="357"/>
      <c r="X194" s="357"/>
      <c r="Y194" s="357"/>
      <c r="Z194" s="357"/>
      <c r="AA194" s="357"/>
      <c r="AB194" s="357"/>
      <c r="AC194" s="357"/>
      <c r="AD194" s="357"/>
      <c r="AE194" s="357"/>
    </row>
    <row r="195" spans="10:31">
      <c r="J195" s="357"/>
      <c r="K195" s="357"/>
      <c r="L195" s="357"/>
      <c r="M195" s="357"/>
      <c r="N195" s="357"/>
      <c r="O195" s="357"/>
      <c r="P195" s="357"/>
      <c r="Q195" s="357"/>
      <c r="R195" s="357"/>
      <c r="S195" s="357"/>
      <c r="T195" s="357"/>
      <c r="U195" s="357"/>
      <c r="V195" s="357"/>
      <c r="W195" s="357"/>
      <c r="X195" s="357"/>
      <c r="Y195" s="357"/>
      <c r="Z195" s="357"/>
      <c r="AA195" s="357"/>
      <c r="AB195" s="357"/>
      <c r="AC195" s="357"/>
      <c r="AD195" s="357"/>
      <c r="AE195" s="357"/>
    </row>
    <row r="196" spans="10:31">
      <c r="J196" s="357"/>
      <c r="K196" s="357"/>
      <c r="L196" s="357"/>
      <c r="M196" s="357"/>
      <c r="N196" s="357"/>
      <c r="O196" s="357"/>
      <c r="P196" s="357"/>
      <c r="Q196" s="357"/>
      <c r="R196" s="357"/>
      <c r="S196" s="357"/>
      <c r="T196" s="357"/>
      <c r="U196" s="357"/>
      <c r="V196" s="357"/>
      <c r="W196" s="357"/>
      <c r="X196" s="357"/>
      <c r="Y196" s="357"/>
      <c r="Z196" s="357"/>
      <c r="AA196" s="357"/>
      <c r="AB196" s="357"/>
      <c r="AC196" s="357"/>
      <c r="AD196" s="357"/>
      <c r="AE196" s="357"/>
    </row>
  </sheetData>
  <autoFilter ref="A14:AB176">
    <filterColumn colId="1" showButton="0"/>
    <filterColumn colId="2" showButton="0"/>
    <filterColumn colId="8"/>
    <filterColumn colId="9"/>
  </autoFilter>
  <mergeCells count="17">
    <mergeCell ref="I12:R12"/>
    <mergeCell ref="S12:AB12"/>
    <mergeCell ref="I13:M13"/>
    <mergeCell ref="N13:R13"/>
    <mergeCell ref="S13:W13"/>
    <mergeCell ref="X13:AB13"/>
    <mergeCell ref="B172:G172"/>
    <mergeCell ref="B171:G171"/>
    <mergeCell ref="A1:G1"/>
    <mergeCell ref="A2:G2"/>
    <mergeCell ref="A4:G4"/>
    <mergeCell ref="B5:G5"/>
    <mergeCell ref="B13:G13"/>
    <mergeCell ref="B14:D14"/>
    <mergeCell ref="B168:G168"/>
    <mergeCell ref="B169:G169"/>
    <mergeCell ref="B170:G170"/>
  </mergeCells>
  <pageMargins left="0.74803149606299213" right="0.74803149606299213" top="0.74803149606299213" bottom="4.1338582677165361" header="0.35433070866141736" footer="3.6614173228346458"/>
  <pageSetup paperSize="9" firstPageNumber="36" fitToHeight="14" orientation="portrait" useFirstPageNumber="1" r:id="rId1"/>
  <headerFooter alignWithMargins="0">
    <oddFooter>&amp;C&amp;"Times New Roman,Regular"&amp;11&amp;P</oddFooter>
  </headerFooter>
  <rowBreaks count="5" manualBreakCount="5">
    <brk id="39" max="7" man="1"/>
    <brk id="80" max="7" man="1"/>
    <brk id="112" max="7" man="1"/>
    <brk id="139" max="7" man="1"/>
    <brk id="173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syncVertical="1" syncRef="A37" transitionEvaluation="1" codeName="Sheet9"/>
  <dimension ref="A1:S552"/>
  <sheetViews>
    <sheetView showWhiteSpace="0" view="pageBreakPreview" topLeftCell="A37" zoomScaleSheetLayoutView="100" workbookViewId="0">
      <selection activeCell="D40" sqref="D40"/>
    </sheetView>
  </sheetViews>
  <sheetFormatPr defaultColWidth="11" defaultRowHeight="12.75"/>
  <cols>
    <col min="1" max="1" width="4.28515625" style="134" customWidth="1"/>
    <col min="2" max="2" width="6" style="134" bestFit="1" customWidth="1"/>
    <col min="3" max="3" width="34.7109375" style="164" customWidth="1"/>
    <col min="4" max="5" width="10.7109375" style="59" customWidth="1"/>
    <col min="6" max="6" width="9.140625" style="59" customWidth="1"/>
    <col min="7" max="7" width="11.28515625" style="59" customWidth="1"/>
    <col min="8" max="9" width="7" style="59" bestFit="1" customWidth="1"/>
    <col min="10" max="10" width="8.7109375" style="59" customWidth="1"/>
    <col min="11" max="11" width="7" style="59" bestFit="1" customWidth="1"/>
    <col min="12" max="12" width="6.28515625" style="59" customWidth="1"/>
    <col min="13" max="13" width="6" style="59" bestFit="1" customWidth="1"/>
    <col min="14" max="14" width="4.85546875" style="59" bestFit="1" customWidth="1"/>
    <col min="15" max="15" width="7.28515625" style="59" customWidth="1"/>
    <col min="16" max="16" width="7" style="59" customWidth="1"/>
    <col min="17" max="17" width="8" style="59" bestFit="1" customWidth="1"/>
    <col min="18" max="16384" width="11" style="59"/>
  </cols>
  <sheetData>
    <row r="1" spans="1:19">
      <c r="A1" s="1153"/>
      <c r="B1" s="1153"/>
      <c r="C1" s="1154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</row>
    <row r="2" spans="1:19" ht="15.75">
      <c r="A2" s="1587" t="s">
        <v>458</v>
      </c>
      <c r="B2" s="1587"/>
      <c r="C2" s="1587"/>
      <c r="D2" s="1587"/>
      <c r="E2" s="1587"/>
      <c r="F2" s="1587"/>
      <c r="G2" s="1587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</row>
    <row r="3" spans="1:19">
      <c r="A3" s="1160"/>
      <c r="B3" s="1155"/>
      <c r="C3" s="1156"/>
      <c r="D3" s="1157"/>
      <c r="E3" s="1157"/>
      <c r="F3" s="1158"/>
      <c r="G3" s="1159" t="s">
        <v>188</v>
      </c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</row>
    <row r="4" spans="1:19" s="161" customFormat="1" ht="26.25" thickBot="1">
      <c r="A4" s="1474" t="s">
        <v>97</v>
      </c>
      <c r="B4" s="1472" t="s">
        <v>98</v>
      </c>
      <c r="C4" s="1150" t="s">
        <v>118</v>
      </c>
      <c r="D4" s="1151" t="s">
        <v>119</v>
      </c>
      <c r="E4" s="1152" t="s">
        <v>120</v>
      </c>
      <c r="F4" s="1151" t="s">
        <v>110</v>
      </c>
      <c r="G4" s="1700" t="s">
        <v>195</v>
      </c>
      <c r="H4" s="1711"/>
      <c r="I4" s="1711"/>
      <c r="J4" s="1711"/>
      <c r="K4" s="1711"/>
      <c r="L4" s="1711"/>
      <c r="M4" s="1711"/>
      <c r="N4" s="1711"/>
      <c r="O4" s="1711"/>
      <c r="P4" s="1711"/>
      <c r="Q4" s="1711"/>
      <c r="R4" s="1712"/>
      <c r="S4" s="1712"/>
    </row>
    <row r="5" spans="1:19" s="162" customFormat="1" ht="14.25" thickTop="1" thickBot="1">
      <c r="A5" s="1475">
        <v>1</v>
      </c>
      <c r="B5" s="1473">
        <v>2</v>
      </c>
      <c r="C5" s="166">
        <v>3</v>
      </c>
      <c r="D5" s="165">
        <v>4</v>
      </c>
      <c r="E5" s="167">
        <v>5</v>
      </c>
      <c r="F5" s="167">
        <v>6</v>
      </c>
      <c r="G5" s="1701">
        <v>7</v>
      </c>
      <c r="H5" s="1713"/>
      <c r="I5" s="1713"/>
      <c r="J5" s="1713"/>
      <c r="K5" s="1713"/>
      <c r="L5" s="1713"/>
      <c r="M5" s="1713"/>
      <c r="N5" s="1713"/>
      <c r="O5" s="1713"/>
      <c r="P5" s="1714"/>
      <c r="Q5" s="1714"/>
      <c r="R5" s="1714"/>
      <c r="S5" s="1714"/>
    </row>
    <row r="6" spans="1:19" s="1053" customFormat="1" ht="14.1" customHeight="1" thickTop="1">
      <c r="A6" s="1463">
        <v>1</v>
      </c>
      <c r="B6" s="1459">
        <v>1</v>
      </c>
      <c r="C6" s="1015" t="s">
        <v>160</v>
      </c>
      <c r="D6" s="1051">
        <f>'Dem1'!D44</f>
        <v>0</v>
      </c>
      <c r="E6" s="1052">
        <v>49699</v>
      </c>
      <c r="F6" s="1052">
        <v>800</v>
      </c>
      <c r="G6" s="1702">
        <f>SUM(E6:F6)</f>
        <v>50499</v>
      </c>
      <c r="H6" s="1715"/>
      <c r="I6" s="1713"/>
      <c r="J6" s="1713"/>
      <c r="K6" s="1715"/>
      <c r="L6" s="1713"/>
      <c r="M6" s="1715"/>
      <c r="N6" s="1715"/>
      <c r="O6" s="1715"/>
      <c r="P6" s="1715"/>
      <c r="Q6" s="1713"/>
      <c r="R6" s="1713"/>
      <c r="S6" s="1713"/>
    </row>
    <row r="7" spans="1:19" s="1056" customFormat="1" ht="25.5">
      <c r="A7" s="1464">
        <f>A6+1</f>
        <v>2</v>
      </c>
      <c r="B7" s="1460">
        <v>2</v>
      </c>
      <c r="C7" s="1016" t="s">
        <v>121</v>
      </c>
      <c r="D7" s="1054">
        <f>'dem2'!D37</f>
        <v>0</v>
      </c>
      <c r="E7" s="1055">
        <v>26397</v>
      </c>
      <c r="F7" s="1054">
        <f>'dem2'!F37</f>
        <v>0</v>
      </c>
      <c r="G7" s="1703">
        <f>E7</f>
        <v>26397</v>
      </c>
      <c r="H7" s="1716"/>
      <c r="I7" s="1061"/>
      <c r="J7" s="1061"/>
      <c r="K7" s="1716"/>
      <c r="L7" s="1061"/>
      <c r="M7" s="1716"/>
      <c r="N7" s="1716"/>
      <c r="O7" s="1716"/>
      <c r="P7" s="1716"/>
      <c r="Q7" s="1713"/>
      <c r="R7" s="1713"/>
      <c r="S7" s="1061"/>
    </row>
    <row r="8" spans="1:19" s="1056" customFormat="1" ht="14.1" customHeight="1">
      <c r="A8" s="1464">
        <f t="shared" ref="A8:A16" si="0">A7+1</f>
        <v>3</v>
      </c>
      <c r="B8" s="1460">
        <v>3</v>
      </c>
      <c r="C8" s="1016" t="s">
        <v>122</v>
      </c>
      <c r="D8" s="1054">
        <f>'dem3'!D33</f>
        <v>0</v>
      </c>
      <c r="E8" s="1054">
        <f>'dem3'!E33</f>
        <v>0</v>
      </c>
      <c r="F8" s="1055">
        <v>2950</v>
      </c>
      <c r="G8" s="1703">
        <f>F8</f>
        <v>2950</v>
      </c>
      <c r="H8" s="1716"/>
      <c r="I8" s="1061"/>
      <c r="J8" s="1061"/>
      <c r="K8" s="1716"/>
      <c r="L8" s="1061"/>
      <c r="M8" s="1716"/>
      <c r="N8" s="1716"/>
      <c r="O8" s="1716"/>
      <c r="P8" s="1716"/>
      <c r="Q8" s="1713"/>
      <c r="R8" s="1713"/>
      <c r="S8" s="1061"/>
    </row>
    <row r="9" spans="1:19" s="1056" customFormat="1" ht="14.1" customHeight="1">
      <c r="A9" s="1464">
        <f t="shared" si="0"/>
        <v>4</v>
      </c>
      <c r="B9" s="1461">
        <v>7</v>
      </c>
      <c r="C9" s="1057" t="s">
        <v>184</v>
      </c>
      <c r="D9" s="1058">
        <v>7008</v>
      </c>
      <c r="E9" s="1054">
        <f>'dem3'!E34</f>
        <v>0</v>
      </c>
      <c r="F9" s="1059">
        <f>'dem7'!F58</f>
        <v>0</v>
      </c>
      <c r="G9" s="1058">
        <f>D9</f>
        <v>7008</v>
      </c>
      <c r="H9" s="1716"/>
      <c r="I9" s="1061"/>
      <c r="J9" s="1061"/>
      <c r="K9" s="1717"/>
      <c r="L9" s="1061"/>
      <c r="M9" s="1716"/>
      <c r="N9" s="1716"/>
      <c r="O9" s="1716"/>
      <c r="P9" s="1716"/>
      <c r="Q9" s="1713"/>
      <c r="R9" s="1713"/>
      <c r="S9" s="1061"/>
    </row>
    <row r="10" spans="1:19" s="1056" customFormat="1" ht="14.1" customHeight="1">
      <c r="A10" s="1464">
        <f t="shared" si="0"/>
        <v>5</v>
      </c>
      <c r="B10" s="1462">
        <v>10</v>
      </c>
      <c r="C10" s="1060" t="s">
        <v>75</v>
      </c>
      <c r="D10" s="1054">
        <f>'dem10'!D34</f>
        <v>0</v>
      </c>
      <c r="E10" s="1054">
        <f>'dem3'!E35</f>
        <v>0</v>
      </c>
      <c r="F10" s="1061">
        <v>194552</v>
      </c>
      <c r="G10" s="1703">
        <f>F10</f>
        <v>194552</v>
      </c>
      <c r="H10" s="1716"/>
      <c r="I10" s="1061"/>
      <c r="J10" s="1061"/>
      <c r="K10" s="1716"/>
      <c r="L10" s="1061"/>
      <c r="M10" s="1716"/>
      <c r="N10" s="1716"/>
      <c r="O10" s="1716"/>
      <c r="P10" s="1716"/>
      <c r="Q10" s="1713"/>
      <c r="R10" s="1713"/>
      <c r="S10" s="1061"/>
    </row>
    <row r="11" spans="1:19" s="1056" customFormat="1" ht="14.1" customHeight="1">
      <c r="A11" s="1464">
        <f t="shared" si="0"/>
        <v>6</v>
      </c>
      <c r="B11" s="1462">
        <v>11</v>
      </c>
      <c r="C11" s="1016" t="s">
        <v>676</v>
      </c>
      <c r="D11" s="1055">
        <v>35261</v>
      </c>
      <c r="E11" s="1054">
        <f>'dem3'!E36</f>
        <v>0</v>
      </c>
      <c r="F11" s="1054">
        <f>'dem11'!F54</f>
        <v>0</v>
      </c>
      <c r="G11" s="1703">
        <f>D11</f>
        <v>35261</v>
      </c>
      <c r="H11" s="1716"/>
      <c r="I11" s="1061"/>
      <c r="J11" s="1061"/>
      <c r="K11" s="1716"/>
      <c r="L11" s="1061"/>
      <c r="M11" s="1716"/>
      <c r="N11" s="1716"/>
      <c r="O11" s="1716"/>
      <c r="P11" s="1716"/>
      <c r="Q11" s="1713"/>
      <c r="R11" s="1713"/>
      <c r="S11" s="1061"/>
    </row>
    <row r="12" spans="1:19" s="1056" customFormat="1" ht="14.1" customHeight="1">
      <c r="A12" s="1464">
        <f t="shared" si="0"/>
        <v>7</v>
      </c>
      <c r="B12" s="1460">
        <v>12</v>
      </c>
      <c r="C12" s="1016" t="s">
        <v>671</v>
      </c>
      <c r="D12" s="1187">
        <v>3954</v>
      </c>
      <c r="E12" s="1054">
        <f>'dem3'!E37</f>
        <v>0</v>
      </c>
      <c r="F12" s="1062">
        <v>391427</v>
      </c>
      <c r="G12" s="1704">
        <f>D12+F12</f>
        <v>395381</v>
      </c>
      <c r="H12" s="1716"/>
      <c r="I12" s="1061"/>
      <c r="J12" s="1061"/>
      <c r="K12" s="1716"/>
      <c r="L12" s="1061"/>
      <c r="M12" s="1716"/>
      <c r="N12" s="1716"/>
      <c r="O12" s="1716"/>
      <c r="P12" s="1716"/>
      <c r="Q12" s="1713"/>
      <c r="R12" s="1713"/>
      <c r="S12" s="1061"/>
    </row>
    <row r="13" spans="1:19" s="1056" customFormat="1" ht="26.45" customHeight="1">
      <c r="A13" s="1464">
        <f t="shared" si="0"/>
        <v>8</v>
      </c>
      <c r="B13" s="1460">
        <v>13</v>
      </c>
      <c r="C13" s="1016" t="s">
        <v>522</v>
      </c>
      <c r="D13" s="1187">
        <v>66656</v>
      </c>
      <c r="E13" s="1054">
        <f>'dem3'!E38</f>
        <v>0</v>
      </c>
      <c r="F13" s="1062">
        <v>5000</v>
      </c>
      <c r="G13" s="1704">
        <f>D13+F13</f>
        <v>71656</v>
      </c>
      <c r="H13" s="1716"/>
      <c r="I13" s="1061"/>
      <c r="J13" s="1061"/>
      <c r="K13" s="1716"/>
      <c r="L13" s="1061"/>
      <c r="M13" s="1716"/>
      <c r="N13" s="1716"/>
      <c r="O13" s="1716"/>
      <c r="P13" s="1716"/>
      <c r="Q13" s="1713"/>
      <c r="R13" s="1713"/>
      <c r="S13" s="1061"/>
    </row>
    <row r="14" spans="1:19" s="1056" customFormat="1">
      <c r="A14" s="1464">
        <f t="shared" si="0"/>
        <v>9</v>
      </c>
      <c r="B14" s="1460">
        <v>14</v>
      </c>
      <c r="C14" s="1016" t="s">
        <v>452</v>
      </c>
      <c r="D14" s="1054">
        <f>'Dem14'!D29</f>
        <v>0</v>
      </c>
      <c r="E14" s="1054">
        <f>'Dem14'!E29</f>
        <v>0</v>
      </c>
      <c r="F14" s="1055">
        <v>1500</v>
      </c>
      <c r="G14" s="1703">
        <f>F14</f>
        <v>1500</v>
      </c>
      <c r="H14" s="1716"/>
      <c r="I14" s="1061"/>
      <c r="J14" s="1061"/>
      <c r="K14" s="1716"/>
      <c r="L14" s="1061"/>
      <c r="M14" s="1716"/>
      <c r="N14" s="1716"/>
      <c r="O14" s="1716"/>
      <c r="P14" s="1716"/>
      <c r="Q14" s="1713"/>
      <c r="R14" s="1713"/>
      <c r="S14" s="1061"/>
    </row>
    <row r="15" spans="1:19" s="1056" customFormat="1">
      <c r="A15" s="1464">
        <f t="shared" si="0"/>
        <v>10</v>
      </c>
      <c r="B15" s="1460">
        <v>15</v>
      </c>
      <c r="C15" s="1016" t="s">
        <v>540</v>
      </c>
      <c r="D15" s="1054">
        <f>'Dem15'!D30</f>
        <v>0</v>
      </c>
      <c r="E15" s="1055">
        <v>1</v>
      </c>
      <c r="F15" s="1054">
        <f>'Dem15'!F30</f>
        <v>0</v>
      </c>
      <c r="G15" s="1703">
        <f>E15</f>
        <v>1</v>
      </c>
      <c r="H15" s="1716"/>
      <c r="I15" s="1061"/>
      <c r="J15" s="1061"/>
      <c r="K15" s="1716"/>
      <c r="L15" s="1061"/>
      <c r="M15" s="1716"/>
      <c r="N15" s="1716"/>
      <c r="O15" s="1716"/>
      <c r="P15" s="1716"/>
      <c r="Q15" s="1713"/>
      <c r="R15" s="1713"/>
      <c r="S15" s="1061"/>
    </row>
    <row r="16" spans="1:19" s="1056" customFormat="1" ht="14.1" customHeight="1">
      <c r="A16" s="1464">
        <f t="shared" si="0"/>
        <v>11</v>
      </c>
      <c r="B16" s="1460">
        <v>16</v>
      </c>
      <c r="C16" s="1016" t="s">
        <v>99</v>
      </c>
      <c r="D16" s="1054">
        <f>'dem16'!D45</f>
        <v>0</v>
      </c>
      <c r="E16" s="1055">
        <v>49045</v>
      </c>
      <c r="F16" s="1055">
        <v>550</v>
      </c>
      <c r="G16" s="1705">
        <f>E16+F16</f>
        <v>49595</v>
      </c>
      <c r="H16" s="1716"/>
      <c r="I16" s="1061"/>
      <c r="J16" s="1061"/>
      <c r="K16" s="1716"/>
      <c r="L16" s="1061"/>
      <c r="M16" s="1716"/>
      <c r="N16" s="1716"/>
      <c r="O16" s="1716"/>
      <c r="P16" s="1716"/>
      <c r="Q16" s="1713"/>
      <c r="R16" s="1713"/>
      <c r="S16" s="1061"/>
    </row>
    <row r="17" spans="1:19" s="1056" customFormat="1" ht="14.1" customHeight="1">
      <c r="A17" s="1464">
        <f t="shared" ref="A17:A37" si="1">A16+1</f>
        <v>12</v>
      </c>
      <c r="B17" s="1460">
        <v>18</v>
      </c>
      <c r="C17" s="1016" t="s">
        <v>304</v>
      </c>
      <c r="D17" s="1055">
        <v>26300</v>
      </c>
      <c r="E17" s="1054">
        <f>'dem18'!E34</f>
        <v>0</v>
      </c>
      <c r="F17" s="1054">
        <f>'dem18'!F34</f>
        <v>0</v>
      </c>
      <c r="G17" s="1705">
        <f>D17</f>
        <v>26300</v>
      </c>
      <c r="H17" s="1716"/>
      <c r="I17" s="1061"/>
      <c r="J17" s="1061"/>
      <c r="K17" s="1717"/>
      <c r="L17" s="1061"/>
      <c r="M17" s="1716"/>
      <c r="N17" s="1716"/>
      <c r="O17" s="1716"/>
      <c r="P17" s="1716"/>
      <c r="Q17" s="1713"/>
      <c r="R17" s="1713"/>
      <c r="S17" s="1061"/>
    </row>
    <row r="18" spans="1:19" s="1056" customFormat="1" ht="14.1" customHeight="1">
      <c r="A18" s="1464">
        <f t="shared" si="1"/>
        <v>13</v>
      </c>
      <c r="B18" s="1460">
        <v>19</v>
      </c>
      <c r="C18" s="1016" t="s">
        <v>542</v>
      </c>
      <c r="D18" s="1054">
        <f>'dem19'!D35</f>
        <v>0</v>
      </c>
      <c r="E18" s="1055">
        <v>120</v>
      </c>
      <c r="F18" s="1054">
        <f>'dem19'!F35</f>
        <v>0</v>
      </c>
      <c r="G18" s="1705">
        <f>E18</f>
        <v>120</v>
      </c>
      <c r="H18" s="1716"/>
      <c r="I18" s="1061"/>
      <c r="J18" s="1061"/>
      <c r="K18" s="1716"/>
      <c r="L18" s="1061"/>
      <c r="M18" s="1716"/>
      <c r="N18" s="1716"/>
      <c r="O18" s="1716"/>
      <c r="P18" s="1716"/>
      <c r="Q18" s="1713"/>
      <c r="R18" s="1713"/>
      <c r="S18" s="1061"/>
    </row>
    <row r="19" spans="1:19" s="1056" customFormat="1" ht="14.1" customHeight="1">
      <c r="A19" s="1464">
        <f t="shared" si="1"/>
        <v>14</v>
      </c>
      <c r="B19" s="1460">
        <v>20</v>
      </c>
      <c r="C19" s="1016" t="s">
        <v>453</v>
      </c>
      <c r="D19" s="1054">
        <f>'dem20'!D55</f>
        <v>0</v>
      </c>
      <c r="E19" s="1054">
        <f>'dem20'!E55</f>
        <v>0</v>
      </c>
      <c r="F19" s="1055">
        <v>8494</v>
      </c>
      <c r="G19" s="1703">
        <f>F19</f>
        <v>8494</v>
      </c>
      <c r="H19" s="1716"/>
      <c r="I19" s="1061"/>
      <c r="J19" s="1061"/>
      <c r="K19" s="1716"/>
      <c r="L19" s="1061"/>
      <c r="M19" s="1716"/>
      <c r="N19" s="1716"/>
      <c r="O19" s="1716"/>
      <c r="P19" s="1716"/>
      <c r="Q19" s="1713"/>
      <c r="R19" s="1713"/>
      <c r="S19" s="1061"/>
    </row>
    <row r="20" spans="1:19" s="1056" customFormat="1" ht="14.1" customHeight="1">
      <c r="A20" s="1464">
        <f t="shared" si="1"/>
        <v>15</v>
      </c>
      <c r="B20" s="1460">
        <v>21</v>
      </c>
      <c r="C20" s="1016" t="s">
        <v>213</v>
      </c>
      <c r="D20" s="1054">
        <f>'dem21'!D31</f>
        <v>0</v>
      </c>
      <c r="E20" s="1054">
        <f>'dem21'!E31</f>
        <v>0</v>
      </c>
      <c r="F20" s="1055">
        <v>1400</v>
      </c>
      <c r="G20" s="1703">
        <f>F20</f>
        <v>1400</v>
      </c>
      <c r="H20" s="1716"/>
      <c r="I20" s="1061"/>
      <c r="J20" s="1061"/>
      <c r="K20" s="1716"/>
      <c r="L20" s="1061"/>
      <c r="M20" s="1716"/>
      <c r="N20" s="1716"/>
      <c r="O20" s="1716"/>
      <c r="P20" s="1716"/>
      <c r="Q20" s="1713"/>
      <c r="R20" s="1713"/>
      <c r="S20" s="1061"/>
    </row>
    <row r="21" spans="1:19" s="1056" customFormat="1" ht="14.1" customHeight="1">
      <c r="A21" s="1464">
        <v>16</v>
      </c>
      <c r="B21" s="1460">
        <v>22</v>
      </c>
      <c r="C21" s="1262" t="s">
        <v>625</v>
      </c>
      <c r="D21" s="1055">
        <v>20000</v>
      </c>
      <c r="E21" s="1054">
        <f>'dem22'!E30</f>
        <v>0</v>
      </c>
      <c r="F21" s="1054">
        <f>'dem22'!F30</f>
        <v>0</v>
      </c>
      <c r="G21" s="1703">
        <f>D21</f>
        <v>20000</v>
      </c>
      <c r="H21" s="1716"/>
      <c r="I21" s="1061"/>
      <c r="J21" s="1061"/>
      <c r="K21" s="1716"/>
      <c r="L21" s="1061"/>
      <c r="M21" s="1716"/>
      <c r="N21" s="1716"/>
      <c r="O21" s="1716"/>
      <c r="P21" s="1716"/>
      <c r="Q21" s="1713"/>
      <c r="R21" s="1713"/>
      <c r="S21" s="1061"/>
    </row>
    <row r="22" spans="1:19" s="1056" customFormat="1" ht="14.1" customHeight="1">
      <c r="A22" s="1464">
        <v>17</v>
      </c>
      <c r="B22" s="1460">
        <v>23</v>
      </c>
      <c r="C22" s="1016" t="s">
        <v>470</v>
      </c>
      <c r="D22" s="1063">
        <f>'dem23'!D34</f>
        <v>0</v>
      </c>
      <c r="E22" s="1063">
        <f>'dem23'!E34</f>
        <v>0</v>
      </c>
      <c r="F22" s="1064">
        <v>2300</v>
      </c>
      <c r="G22" s="1703">
        <f>F22</f>
        <v>2300</v>
      </c>
      <c r="H22" s="1716"/>
      <c r="I22" s="1061"/>
      <c r="J22" s="1061"/>
      <c r="K22" s="1716"/>
      <c r="L22" s="1061"/>
      <c r="M22" s="1716"/>
      <c r="N22" s="1716"/>
      <c r="O22" s="1716"/>
      <c r="P22" s="1716"/>
      <c r="Q22" s="1713"/>
      <c r="R22" s="1713"/>
      <c r="S22" s="1061"/>
    </row>
    <row r="23" spans="1:19" s="1056" customFormat="1" ht="14.1" customHeight="1">
      <c r="A23" s="1464">
        <v>18</v>
      </c>
      <c r="B23" s="1460">
        <v>24</v>
      </c>
      <c r="C23" s="1016" t="s">
        <v>454</v>
      </c>
      <c r="D23" s="1063">
        <f>'dem24'!D56</f>
        <v>0</v>
      </c>
      <c r="E23" s="1063">
        <f>'dem24'!E56</f>
        <v>0</v>
      </c>
      <c r="F23" s="1064">
        <v>5400</v>
      </c>
      <c r="G23" s="1703">
        <f>F23</f>
        <v>5400</v>
      </c>
      <c r="H23" s="1716"/>
      <c r="I23" s="1061"/>
      <c r="J23" s="1061"/>
      <c r="K23" s="1716"/>
      <c r="L23" s="1061"/>
      <c r="M23" s="1716"/>
      <c r="N23" s="1716"/>
      <c r="O23" s="1716"/>
      <c r="P23" s="1716"/>
      <c r="Q23" s="1713"/>
      <c r="R23" s="1713"/>
      <c r="S23" s="1061"/>
    </row>
    <row r="24" spans="1:19" s="1056" customFormat="1" ht="14.1" customHeight="1">
      <c r="A24" s="1464">
        <f t="shared" si="1"/>
        <v>19</v>
      </c>
      <c r="B24" s="1460">
        <v>27</v>
      </c>
      <c r="C24" s="1016" t="s">
        <v>455</v>
      </c>
      <c r="D24" s="1063">
        <f>'dem27'!D29</f>
        <v>0</v>
      </c>
      <c r="E24" s="1063">
        <f>'dem27'!E29</f>
        <v>0</v>
      </c>
      <c r="F24" s="1064">
        <v>5389</v>
      </c>
      <c r="G24" s="1703">
        <f>F24</f>
        <v>5389</v>
      </c>
      <c r="H24" s="1716"/>
      <c r="I24" s="1061"/>
      <c r="J24" s="1061"/>
      <c r="K24" s="1716"/>
      <c r="L24" s="1061"/>
      <c r="M24" s="1716"/>
      <c r="N24" s="1716"/>
      <c r="O24" s="1716"/>
      <c r="P24" s="1716"/>
      <c r="Q24" s="1713"/>
      <c r="R24" s="1713"/>
      <c r="S24" s="1061"/>
    </row>
    <row r="25" spans="1:19" s="1056" customFormat="1" ht="58.5" customHeight="1">
      <c r="A25" s="1464">
        <f t="shared" si="1"/>
        <v>20</v>
      </c>
      <c r="B25" s="1460">
        <v>28</v>
      </c>
      <c r="C25" s="1016" t="s">
        <v>515</v>
      </c>
      <c r="D25" s="1063">
        <f>'dem28'!D32</f>
        <v>0</v>
      </c>
      <c r="E25" s="1064">
        <v>2167</v>
      </c>
      <c r="F25" s="1063">
        <f>'dem28'!F32</f>
        <v>0</v>
      </c>
      <c r="G25" s="1703">
        <f>E25</f>
        <v>2167</v>
      </c>
      <c r="H25" s="1716"/>
      <c r="I25" s="1061"/>
      <c r="J25" s="1061"/>
      <c r="K25" s="1716"/>
      <c r="L25" s="1061"/>
      <c r="M25" s="1716"/>
      <c r="N25" s="1716"/>
      <c r="O25" s="1716"/>
      <c r="P25" s="1716"/>
      <c r="Q25" s="1713"/>
      <c r="R25" s="1713"/>
      <c r="S25" s="1061"/>
    </row>
    <row r="26" spans="1:19" s="1056" customFormat="1" ht="25.5">
      <c r="A26" s="1464">
        <f t="shared" si="1"/>
        <v>21</v>
      </c>
      <c r="B26" s="1460">
        <v>29</v>
      </c>
      <c r="C26" s="1016" t="s">
        <v>100</v>
      </c>
      <c r="D26" s="1063">
        <f>'dem29'!D34</f>
        <v>0</v>
      </c>
      <c r="E26" s="1064">
        <v>1431</v>
      </c>
      <c r="F26" s="1063">
        <f>'dem29'!F34</f>
        <v>0</v>
      </c>
      <c r="G26" s="1703">
        <f>E26</f>
        <v>1431</v>
      </c>
      <c r="H26" s="1716"/>
      <c r="I26" s="1061"/>
      <c r="J26" s="1061"/>
      <c r="K26" s="1716"/>
      <c r="L26" s="1061"/>
      <c r="M26" s="1716"/>
      <c r="N26" s="1716"/>
      <c r="O26" s="1716"/>
      <c r="P26" s="1716"/>
      <c r="Q26" s="1713"/>
      <c r="R26" s="1713"/>
      <c r="S26" s="1061"/>
    </row>
    <row r="27" spans="1:19" s="1056" customFormat="1">
      <c r="A27" s="1464">
        <f t="shared" si="1"/>
        <v>22</v>
      </c>
      <c r="B27" s="1460">
        <v>30</v>
      </c>
      <c r="C27" s="1016" t="s">
        <v>341</v>
      </c>
      <c r="D27" s="1063">
        <f>'dem30'!D29</f>
        <v>0</v>
      </c>
      <c r="E27" s="1063">
        <f>'dem30'!E29</f>
        <v>0</v>
      </c>
      <c r="F27" s="1064">
        <v>600</v>
      </c>
      <c r="G27" s="1703">
        <f>F27</f>
        <v>600</v>
      </c>
      <c r="H27" s="1716"/>
      <c r="I27" s="1061"/>
      <c r="J27" s="1061"/>
      <c r="K27" s="1716"/>
      <c r="L27" s="1061"/>
      <c r="M27" s="1716"/>
      <c r="N27" s="1716"/>
      <c r="O27" s="1716"/>
      <c r="P27" s="1716"/>
      <c r="Q27" s="1713"/>
      <c r="R27" s="1713"/>
      <c r="S27" s="1061"/>
    </row>
    <row r="28" spans="1:19" s="1056" customFormat="1">
      <c r="A28" s="1464">
        <f t="shared" si="1"/>
        <v>23</v>
      </c>
      <c r="B28" s="1460">
        <v>31</v>
      </c>
      <c r="C28" s="1016" t="s">
        <v>516</v>
      </c>
      <c r="D28" s="1064">
        <v>56220</v>
      </c>
      <c r="E28" s="1063">
        <f>'dem31'!E33</f>
        <v>0</v>
      </c>
      <c r="F28" s="1063">
        <f>'dem31'!F33</f>
        <v>0</v>
      </c>
      <c r="G28" s="1703">
        <f>D28</f>
        <v>56220</v>
      </c>
      <c r="H28" s="1716"/>
      <c r="I28" s="1061"/>
      <c r="J28" s="1061"/>
      <c r="K28" s="1716"/>
      <c r="L28" s="1061"/>
      <c r="M28" s="1716"/>
      <c r="N28" s="1716"/>
      <c r="O28" s="1716"/>
      <c r="P28" s="1716"/>
      <c r="Q28" s="1713"/>
      <c r="R28" s="1713"/>
      <c r="S28" s="1061"/>
    </row>
    <row r="29" spans="1:19" s="1056" customFormat="1" ht="25.5">
      <c r="A29" s="1464">
        <f t="shared" si="1"/>
        <v>24</v>
      </c>
      <c r="B29" s="1460">
        <v>33</v>
      </c>
      <c r="C29" s="1065" t="s">
        <v>74</v>
      </c>
      <c r="D29" s="1063">
        <f>'dem33'!D34</f>
        <v>0</v>
      </c>
      <c r="E29" s="1066">
        <f>'dem33'!E34</f>
        <v>0</v>
      </c>
      <c r="F29" s="1067">
        <v>2102</v>
      </c>
      <c r="G29" s="1706">
        <f>F29</f>
        <v>2102</v>
      </c>
      <c r="H29" s="1716"/>
      <c r="I29" s="1061"/>
      <c r="J29" s="1061"/>
      <c r="K29" s="1716"/>
      <c r="L29" s="1061"/>
      <c r="M29" s="1716"/>
      <c r="N29" s="1716"/>
      <c r="O29" s="1716"/>
      <c r="P29" s="1716"/>
      <c r="Q29" s="1713"/>
      <c r="R29" s="1713"/>
      <c r="S29" s="1061"/>
    </row>
    <row r="30" spans="1:19" s="1056" customFormat="1">
      <c r="A30" s="1464">
        <f t="shared" si="1"/>
        <v>25</v>
      </c>
      <c r="B30" s="1465" t="s">
        <v>185</v>
      </c>
      <c r="C30" s="1065" t="s">
        <v>409</v>
      </c>
      <c r="D30" s="1063">
        <f>PSC!D29</f>
        <v>0</v>
      </c>
      <c r="E30" s="1066">
        <f>PSC!E29</f>
        <v>0</v>
      </c>
      <c r="F30" s="1067">
        <v>3300</v>
      </c>
      <c r="G30" s="1706">
        <f>F30</f>
        <v>3300</v>
      </c>
      <c r="H30" s="1716"/>
      <c r="I30" s="1061"/>
      <c r="J30" s="1061"/>
      <c r="K30" s="1716"/>
      <c r="L30" s="1061"/>
      <c r="M30" s="1716"/>
      <c r="N30" s="1716"/>
      <c r="O30" s="1716"/>
      <c r="P30" s="1716"/>
      <c r="Q30" s="1713"/>
      <c r="R30" s="1713"/>
      <c r="S30" s="1061"/>
    </row>
    <row r="31" spans="1:19" s="1056" customFormat="1" ht="14.1" customHeight="1">
      <c r="A31" s="1464">
        <f t="shared" si="1"/>
        <v>26</v>
      </c>
      <c r="B31" s="1460">
        <v>34</v>
      </c>
      <c r="C31" s="1016" t="s">
        <v>101</v>
      </c>
      <c r="D31" s="1064">
        <v>100000</v>
      </c>
      <c r="E31" s="1063">
        <f>'dem34'!E58</f>
        <v>0</v>
      </c>
      <c r="F31" s="1064">
        <v>2600</v>
      </c>
      <c r="G31" s="1703">
        <f>D31+F31</f>
        <v>102600</v>
      </c>
      <c r="H31" s="1716"/>
      <c r="I31" s="1061"/>
      <c r="J31" s="1061"/>
      <c r="K31" s="1716"/>
      <c r="L31" s="1061"/>
      <c r="M31" s="1716"/>
      <c r="N31" s="1716"/>
      <c r="O31" s="1716"/>
      <c r="P31" s="1716"/>
      <c r="Q31" s="1713"/>
      <c r="R31" s="1713"/>
      <c r="S31" s="1061"/>
    </row>
    <row r="32" spans="1:19" s="1056" customFormat="1" ht="14.1" customHeight="1">
      <c r="A32" s="1464">
        <f t="shared" si="1"/>
        <v>27</v>
      </c>
      <c r="B32" s="1460">
        <v>35</v>
      </c>
      <c r="C32" s="1016" t="s">
        <v>102</v>
      </c>
      <c r="D32" s="1064">
        <v>180853</v>
      </c>
      <c r="E32" s="1064">
        <v>150000</v>
      </c>
      <c r="F32" s="1054">
        <f>'dem3'!F57</f>
        <v>0</v>
      </c>
      <c r="G32" s="1707">
        <f>D32+E32</f>
        <v>330853</v>
      </c>
      <c r="H32" s="1716"/>
      <c r="I32" s="1061"/>
      <c r="J32" s="1061"/>
      <c r="K32" s="1716"/>
      <c r="L32" s="1061"/>
      <c r="M32" s="1716"/>
      <c r="N32" s="1716"/>
      <c r="O32" s="1716"/>
      <c r="P32" s="1716"/>
      <c r="Q32" s="1713"/>
      <c r="R32" s="1713"/>
      <c r="S32" s="1061"/>
    </row>
    <row r="33" spans="1:19" s="1056" customFormat="1" ht="14.1" customHeight="1">
      <c r="A33" s="1464">
        <f t="shared" si="1"/>
        <v>28</v>
      </c>
      <c r="B33" s="1460">
        <v>37</v>
      </c>
      <c r="C33" s="1016" t="s">
        <v>361</v>
      </c>
      <c r="D33" s="1063">
        <f>'dem37'!D29</f>
        <v>0</v>
      </c>
      <c r="E33" s="1063">
        <f>'dem37'!E29</f>
        <v>0</v>
      </c>
      <c r="F33" s="1064">
        <v>2500</v>
      </c>
      <c r="G33" s="1707">
        <f>F33</f>
        <v>2500</v>
      </c>
      <c r="H33" s="1716"/>
      <c r="I33" s="1061"/>
      <c r="J33" s="1061"/>
      <c r="K33" s="1716"/>
      <c r="L33" s="1061"/>
      <c r="M33" s="1716"/>
      <c r="N33" s="1716"/>
      <c r="O33" s="1716"/>
      <c r="P33" s="1716"/>
      <c r="Q33" s="1713"/>
      <c r="R33" s="1713"/>
      <c r="S33" s="1061"/>
    </row>
    <row r="34" spans="1:19" s="1056" customFormat="1" ht="14.1" customHeight="1">
      <c r="A34" s="1464">
        <f t="shared" si="1"/>
        <v>29</v>
      </c>
      <c r="B34" s="1460">
        <v>38</v>
      </c>
      <c r="C34" s="1016" t="s">
        <v>103</v>
      </c>
      <c r="D34" s="1063">
        <f>'dem38'!D79</f>
        <v>0</v>
      </c>
      <c r="E34" s="1064">
        <v>86840</v>
      </c>
      <c r="F34" s="1064">
        <v>91</v>
      </c>
      <c r="G34" s="1703">
        <f>E34+F34</f>
        <v>86931</v>
      </c>
      <c r="H34" s="1716"/>
      <c r="I34" s="1061"/>
      <c r="J34" s="1061"/>
      <c r="K34" s="1716"/>
      <c r="L34" s="1061"/>
      <c r="M34" s="1716"/>
      <c r="N34" s="1716"/>
      <c r="O34" s="1716"/>
      <c r="P34" s="1716"/>
      <c r="Q34" s="1713"/>
      <c r="R34" s="1713"/>
      <c r="S34" s="1061"/>
    </row>
    <row r="35" spans="1:19" s="1056" customFormat="1" ht="14.1" customHeight="1">
      <c r="A35" s="1464">
        <f t="shared" si="1"/>
        <v>30</v>
      </c>
      <c r="B35" s="1460">
        <v>39</v>
      </c>
      <c r="C35" s="1203" t="s">
        <v>541</v>
      </c>
      <c r="D35" s="1064">
        <v>9300</v>
      </c>
      <c r="E35" s="1064">
        <v>8520</v>
      </c>
      <c r="F35" s="1063">
        <f>'dem39'!F51</f>
        <v>0</v>
      </c>
      <c r="G35" s="1703">
        <f>D35+E35</f>
        <v>17820</v>
      </c>
      <c r="H35" s="1716"/>
      <c r="I35" s="1061"/>
      <c r="J35" s="1061"/>
      <c r="K35" s="1716"/>
      <c r="L35" s="1061"/>
      <c r="M35" s="1716"/>
      <c r="N35" s="1716"/>
      <c r="O35" s="1716"/>
      <c r="P35" s="1716"/>
      <c r="Q35" s="1713"/>
      <c r="R35" s="1713"/>
      <c r="S35" s="1061"/>
    </row>
    <row r="36" spans="1:19" s="1056" customFormat="1" ht="14.1" customHeight="1">
      <c r="A36" s="1464">
        <f t="shared" si="1"/>
        <v>31</v>
      </c>
      <c r="B36" s="1460">
        <v>40</v>
      </c>
      <c r="C36" s="1068" t="s">
        <v>206</v>
      </c>
      <c r="D36" s="1064">
        <v>164605</v>
      </c>
      <c r="E36" s="1064">
        <v>236100</v>
      </c>
      <c r="F36" s="1063">
        <f>'dem40'!F55</f>
        <v>0</v>
      </c>
      <c r="G36" s="1703">
        <f>D36+E36</f>
        <v>400705</v>
      </c>
      <c r="H36" s="1716"/>
      <c r="I36" s="1061"/>
      <c r="J36" s="1061"/>
      <c r="K36" s="1716"/>
      <c r="L36" s="1061"/>
      <c r="M36" s="1716"/>
      <c r="N36" s="1716"/>
      <c r="O36" s="1716"/>
      <c r="P36" s="1716"/>
      <c r="Q36" s="1713"/>
      <c r="R36" s="1713"/>
      <c r="S36" s="1061"/>
    </row>
    <row r="37" spans="1:19" s="1056" customFormat="1" ht="14.1" customHeight="1" thickBot="1">
      <c r="A37" s="1467">
        <f t="shared" si="1"/>
        <v>32</v>
      </c>
      <c r="B37" s="1466">
        <v>41</v>
      </c>
      <c r="C37" s="1069" t="s">
        <v>456</v>
      </c>
      <c r="D37" s="1070">
        <v>95000</v>
      </c>
      <c r="E37" s="1070">
        <v>12556</v>
      </c>
      <c r="F37" s="1071">
        <f>'dem41'!F48</f>
        <v>0</v>
      </c>
      <c r="G37" s="1708">
        <f>D37+E37</f>
        <v>107556</v>
      </c>
      <c r="H37" s="1716"/>
      <c r="I37" s="1061"/>
      <c r="J37" s="1061"/>
      <c r="K37" s="1716"/>
      <c r="L37" s="1061"/>
      <c r="M37" s="1061"/>
      <c r="N37" s="1061"/>
      <c r="O37" s="1061"/>
      <c r="P37" s="1061"/>
      <c r="Q37" s="1713"/>
      <c r="R37" s="1713"/>
      <c r="S37" s="1061"/>
    </row>
    <row r="38" spans="1:19" ht="14.25" thickTop="1" thickBot="1">
      <c r="A38" s="1470"/>
      <c r="B38" s="1468"/>
      <c r="C38" s="270" t="s">
        <v>172</v>
      </c>
      <c r="D38" s="271">
        <f>SUM(D6:D37)</f>
        <v>765157</v>
      </c>
      <c r="E38" s="271">
        <f t="shared" ref="E38:G38" si="2">SUM(E6:E37)</f>
        <v>622876</v>
      </c>
      <c r="F38" s="271">
        <f t="shared" si="2"/>
        <v>630955</v>
      </c>
      <c r="G38" s="1709">
        <f t="shared" si="2"/>
        <v>2018988</v>
      </c>
      <c r="H38" s="1061"/>
      <c r="I38" s="1061"/>
      <c r="J38" s="1061"/>
      <c r="K38" s="1061"/>
      <c r="L38" s="1061"/>
      <c r="M38" s="1061"/>
      <c r="N38" s="1061"/>
      <c r="O38" s="1061"/>
      <c r="P38" s="523"/>
      <c r="Q38" s="1297"/>
      <c r="R38" s="1297"/>
      <c r="S38" s="523"/>
    </row>
    <row r="39" spans="1:19" ht="14.25" thickTop="1" thickBot="1">
      <c r="A39" s="1470"/>
      <c r="B39" s="1468"/>
      <c r="C39" s="270" t="s">
        <v>173</v>
      </c>
      <c r="D39" s="271">
        <f>'dem34'!E53+'dem40'!G50+'dem12'!E38</f>
        <v>268559</v>
      </c>
      <c r="E39" s="449">
        <v>0</v>
      </c>
      <c r="F39" s="449">
        <v>0</v>
      </c>
      <c r="G39" s="1709">
        <f>SUM(D39:F39)</f>
        <v>268559</v>
      </c>
      <c r="H39" s="1718"/>
      <c r="I39" s="1061"/>
      <c r="J39" s="1061"/>
      <c r="K39" s="1718"/>
      <c r="L39" s="1718"/>
      <c r="M39" s="1718"/>
      <c r="N39" s="1718"/>
      <c r="O39" s="1718"/>
      <c r="P39" s="1719"/>
      <c r="Q39" s="1714"/>
      <c r="R39" s="523"/>
      <c r="S39" s="523"/>
    </row>
    <row r="40" spans="1:19" ht="14.25" thickTop="1" thickBot="1">
      <c r="A40" s="1471"/>
      <c r="B40" s="1469"/>
      <c r="C40" s="524" t="s">
        <v>174</v>
      </c>
      <c r="D40" s="525">
        <f>D38-D39</f>
        <v>496598</v>
      </c>
      <c r="E40" s="525">
        <f>E38-E39</f>
        <v>622876</v>
      </c>
      <c r="F40" s="525">
        <f>F38-F39</f>
        <v>630955</v>
      </c>
      <c r="G40" s="1710">
        <f>G38-G39</f>
        <v>1750429</v>
      </c>
      <c r="H40" s="1720"/>
      <c r="I40" s="1061"/>
      <c r="J40" s="1061"/>
      <c r="K40" s="523"/>
      <c r="L40" s="1720"/>
      <c r="M40" s="1720"/>
      <c r="N40" s="1720"/>
      <c r="O40" s="1720"/>
      <c r="P40" s="1720"/>
      <c r="Q40" s="523"/>
      <c r="R40" s="523"/>
      <c r="S40" s="523"/>
    </row>
    <row r="41" spans="1:19" ht="16.5" customHeight="1">
      <c r="A41" s="345"/>
      <c r="B41" s="346"/>
      <c r="C41" s="347"/>
      <c r="D41" s="348"/>
      <c r="E41" s="348"/>
      <c r="F41" s="348"/>
      <c r="G41" s="348"/>
      <c r="H41" s="523"/>
      <c r="I41" s="523"/>
      <c r="J41" s="523"/>
      <c r="K41" s="523"/>
      <c r="L41" s="523"/>
      <c r="M41" s="523"/>
      <c r="N41" s="523"/>
      <c r="O41" s="523"/>
      <c r="P41" s="523"/>
      <c r="Q41" s="523"/>
      <c r="R41" s="523"/>
      <c r="S41" s="523"/>
    </row>
    <row r="42" spans="1:19" ht="16.5" customHeight="1">
      <c r="A42" s="345"/>
      <c r="B42" s="346"/>
      <c r="C42" s="347"/>
      <c r="D42" s="348"/>
      <c r="E42" s="348"/>
      <c r="F42" s="348"/>
      <c r="G42" s="348"/>
      <c r="H42" s="523"/>
      <c r="I42" s="523"/>
      <c r="J42" s="523"/>
      <c r="K42" s="523"/>
      <c r="L42" s="523"/>
      <c r="M42" s="523"/>
      <c r="N42" s="523"/>
      <c r="O42" s="523"/>
      <c r="P42" s="523"/>
      <c r="Q42" s="523"/>
      <c r="R42" s="523"/>
      <c r="S42" s="523"/>
    </row>
    <row r="43" spans="1:19" ht="34.9" customHeight="1">
      <c r="A43" s="345"/>
      <c r="B43" s="346"/>
      <c r="C43" s="347"/>
      <c r="D43" s="348"/>
      <c r="E43" s="348"/>
      <c r="F43" s="348"/>
      <c r="G43" s="348"/>
      <c r="H43" s="1712"/>
      <c r="I43" s="1712"/>
      <c r="J43" s="1712"/>
      <c r="K43" s="1712"/>
      <c r="L43" s="1712"/>
      <c r="M43" s="1712"/>
      <c r="N43" s="1712"/>
      <c r="O43" s="1712"/>
      <c r="P43" s="1712"/>
      <c r="Q43" s="1712"/>
      <c r="R43" s="523"/>
      <c r="S43" s="523"/>
    </row>
    <row r="44" spans="1:19" ht="16.5" customHeight="1">
      <c r="A44" s="345"/>
      <c r="B44" s="346"/>
      <c r="C44" s="347"/>
      <c r="D44" s="348"/>
      <c r="E44" s="348"/>
      <c r="F44" s="348"/>
      <c r="G44" s="348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</row>
    <row r="45" spans="1:19">
      <c r="B45" s="163"/>
      <c r="H45" s="523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3"/>
    </row>
    <row r="46" spans="1:19">
      <c r="B46" s="163"/>
      <c r="H46" s="523"/>
      <c r="I46" s="523"/>
      <c r="J46" s="523"/>
      <c r="K46" s="523"/>
      <c r="L46" s="523"/>
      <c r="M46" s="523"/>
      <c r="N46" s="523"/>
      <c r="O46" s="523"/>
      <c r="P46" s="523"/>
      <c r="Q46" s="523"/>
      <c r="R46" s="523"/>
      <c r="S46" s="523"/>
    </row>
    <row r="47" spans="1:19">
      <c r="B47" s="163"/>
      <c r="H47" s="523"/>
      <c r="I47" s="523"/>
      <c r="J47" s="523"/>
      <c r="K47" s="523"/>
      <c r="L47" s="523"/>
      <c r="M47" s="523"/>
      <c r="N47" s="523"/>
      <c r="O47" s="523"/>
      <c r="P47" s="523"/>
      <c r="Q47" s="523"/>
      <c r="R47" s="523"/>
      <c r="S47" s="523"/>
    </row>
    <row r="48" spans="1:19">
      <c r="B48" s="163"/>
      <c r="H48" s="523"/>
      <c r="I48" s="523"/>
      <c r="J48" s="523"/>
      <c r="K48" s="523"/>
      <c r="L48" s="523"/>
      <c r="M48" s="523"/>
      <c r="N48" s="523"/>
      <c r="O48" s="523"/>
      <c r="P48" s="523"/>
      <c r="Q48" s="523"/>
      <c r="R48" s="523"/>
      <c r="S48" s="523"/>
    </row>
    <row r="49" spans="2:19">
      <c r="B49" s="163"/>
      <c r="H49" s="1721"/>
      <c r="I49" s="1721"/>
      <c r="J49" s="1721"/>
      <c r="K49" s="523"/>
      <c r="L49" s="523"/>
      <c r="M49" s="523"/>
      <c r="N49" s="523"/>
      <c r="O49" s="523"/>
      <c r="P49" s="523"/>
      <c r="Q49" s="523"/>
      <c r="R49" s="523"/>
      <c r="S49" s="523"/>
    </row>
    <row r="50" spans="2:19">
      <c r="B50" s="163"/>
      <c r="H50" s="523"/>
      <c r="I50" s="523"/>
      <c r="J50" s="523"/>
      <c r="K50" s="523"/>
      <c r="L50" s="523"/>
      <c r="M50" s="523"/>
      <c r="N50" s="523"/>
      <c r="O50" s="523"/>
      <c r="P50" s="523"/>
      <c r="Q50" s="523"/>
      <c r="R50" s="523"/>
      <c r="S50" s="523"/>
    </row>
    <row r="51" spans="2:19">
      <c r="B51" s="163"/>
      <c r="H51" s="523"/>
      <c r="I51" s="1722"/>
      <c r="J51" s="1722"/>
      <c r="K51" s="523"/>
      <c r="L51" s="523"/>
      <c r="M51" s="1721"/>
      <c r="N51" s="1721"/>
      <c r="O51" s="523"/>
      <c r="P51" s="523"/>
      <c r="Q51" s="523"/>
      <c r="R51" s="523"/>
      <c r="S51" s="523"/>
    </row>
    <row r="52" spans="2:19">
      <c r="B52" s="163"/>
      <c r="H52" s="523"/>
      <c r="I52" s="1721"/>
      <c r="J52" s="1721"/>
      <c r="K52" s="523"/>
      <c r="L52" s="523"/>
      <c r="M52" s="1721"/>
      <c r="N52" s="1721"/>
      <c r="O52" s="523"/>
      <c r="P52" s="523"/>
      <c r="Q52" s="523"/>
      <c r="R52" s="523"/>
      <c r="S52" s="523"/>
    </row>
    <row r="53" spans="2:19">
      <c r="B53" s="163"/>
      <c r="H53" s="523"/>
      <c r="I53" s="1723"/>
      <c r="J53" s="1723"/>
      <c r="K53" s="1724"/>
      <c r="L53" s="523"/>
      <c r="M53" s="1721"/>
      <c r="N53" s="1721"/>
      <c r="O53" s="523"/>
      <c r="P53" s="523"/>
      <c r="Q53" s="523"/>
      <c r="R53" s="523"/>
      <c r="S53" s="523"/>
    </row>
    <row r="54" spans="2:19">
      <c r="B54" s="163"/>
      <c r="H54" s="523"/>
      <c r="I54" s="1725"/>
      <c r="J54" s="1725"/>
      <c r="K54" s="1724"/>
      <c r="L54" s="523"/>
      <c r="M54" s="1721"/>
      <c r="N54" s="1721"/>
      <c r="O54" s="523"/>
      <c r="P54" s="523"/>
      <c r="Q54" s="523"/>
      <c r="R54" s="523"/>
      <c r="S54" s="523"/>
    </row>
    <row r="55" spans="2:19">
      <c r="B55" s="163"/>
      <c r="H55" s="523"/>
      <c r="I55" s="523"/>
      <c r="J55" s="523"/>
      <c r="K55" s="523"/>
      <c r="L55" s="523"/>
      <c r="M55" s="1721"/>
      <c r="N55" s="1721"/>
      <c r="O55" s="523"/>
      <c r="P55" s="523"/>
      <c r="Q55" s="523"/>
      <c r="R55" s="523"/>
      <c r="S55" s="523"/>
    </row>
    <row r="56" spans="2:19">
      <c r="B56" s="163"/>
      <c r="H56" s="523"/>
      <c r="I56" s="523"/>
      <c r="J56" s="523"/>
      <c r="K56" s="523"/>
      <c r="L56" s="523"/>
      <c r="M56" s="523"/>
      <c r="N56" s="523"/>
      <c r="O56" s="523"/>
      <c r="P56" s="523"/>
      <c r="Q56" s="523"/>
      <c r="R56" s="523"/>
      <c r="S56" s="523"/>
    </row>
    <row r="57" spans="2:19">
      <c r="B57" s="163"/>
      <c r="H57" s="523"/>
      <c r="I57" s="523"/>
      <c r="J57" s="523"/>
      <c r="K57" s="523"/>
      <c r="L57" s="523"/>
      <c r="M57" s="523"/>
      <c r="N57" s="523"/>
      <c r="O57" s="523"/>
      <c r="P57" s="523"/>
      <c r="Q57" s="523"/>
      <c r="R57" s="523"/>
      <c r="S57" s="523"/>
    </row>
    <row r="58" spans="2:19">
      <c r="B58" s="163"/>
      <c r="H58" s="52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3"/>
    </row>
    <row r="59" spans="2:19">
      <c r="B59" s="163"/>
      <c r="H59" s="523"/>
      <c r="I59" s="523"/>
      <c r="J59" s="523"/>
      <c r="K59" s="523"/>
      <c r="L59" s="523"/>
      <c r="M59" s="523"/>
      <c r="N59" s="523"/>
      <c r="O59" s="523"/>
      <c r="P59" s="523"/>
      <c r="Q59" s="523"/>
      <c r="R59" s="523"/>
      <c r="S59" s="523"/>
    </row>
    <row r="60" spans="2:19">
      <c r="B60" s="163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</row>
    <row r="61" spans="2:19">
      <c r="B61" s="163"/>
      <c r="H61" s="523"/>
      <c r="I61" s="523"/>
      <c r="J61" s="523"/>
      <c r="K61" s="523"/>
      <c r="L61" s="523"/>
      <c r="M61" s="523"/>
      <c r="N61" s="523"/>
      <c r="O61" s="523"/>
      <c r="P61" s="523"/>
      <c r="Q61" s="523"/>
      <c r="R61" s="523"/>
      <c r="S61" s="523"/>
    </row>
    <row r="62" spans="2:19">
      <c r="B62" s="163"/>
      <c r="H62" s="523"/>
      <c r="I62" s="523"/>
      <c r="J62" s="523"/>
      <c r="K62" s="523"/>
      <c r="L62" s="523"/>
      <c r="M62" s="523"/>
      <c r="N62" s="523"/>
      <c r="O62" s="523"/>
      <c r="P62" s="523"/>
      <c r="Q62" s="523"/>
      <c r="R62" s="523"/>
      <c r="S62" s="523"/>
    </row>
    <row r="63" spans="2:19">
      <c r="B63" s="163"/>
      <c r="H63" s="523"/>
      <c r="I63" s="523"/>
      <c r="J63" s="523"/>
      <c r="K63" s="523"/>
      <c r="L63" s="523"/>
      <c r="M63" s="523"/>
      <c r="N63" s="523"/>
      <c r="O63" s="523"/>
      <c r="P63" s="523"/>
      <c r="Q63" s="523"/>
      <c r="R63" s="523"/>
      <c r="S63" s="523"/>
    </row>
    <row r="64" spans="2:19">
      <c r="B64" s="163"/>
      <c r="H64" s="523"/>
      <c r="I64" s="523"/>
      <c r="J64" s="523"/>
      <c r="K64" s="523"/>
      <c r="L64" s="523"/>
      <c r="M64" s="523"/>
      <c r="N64" s="523"/>
      <c r="O64" s="523"/>
      <c r="P64" s="523"/>
      <c r="Q64" s="523"/>
      <c r="R64" s="523"/>
      <c r="S64" s="523"/>
    </row>
    <row r="65" spans="2:19">
      <c r="B65" s="163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3"/>
      <c r="S65" s="523"/>
    </row>
    <row r="66" spans="2:19">
      <c r="B66" s="163"/>
      <c r="H66" s="523"/>
      <c r="I66" s="523"/>
      <c r="J66" s="523"/>
      <c r="K66" s="523"/>
      <c r="L66" s="523"/>
      <c r="M66" s="523"/>
      <c r="N66" s="523"/>
      <c r="O66" s="523"/>
      <c r="P66" s="523"/>
      <c r="Q66" s="523"/>
      <c r="R66" s="523"/>
      <c r="S66" s="523"/>
    </row>
    <row r="67" spans="2:19">
      <c r="B67" s="163"/>
      <c r="H67" s="523"/>
      <c r="I67" s="523"/>
      <c r="J67" s="523"/>
      <c r="K67" s="523"/>
      <c r="L67" s="523"/>
      <c r="M67" s="523"/>
      <c r="N67" s="523"/>
      <c r="O67" s="523"/>
      <c r="P67" s="523"/>
      <c r="Q67" s="523"/>
      <c r="R67" s="523"/>
      <c r="S67" s="523"/>
    </row>
    <row r="68" spans="2:19">
      <c r="B68" s="163"/>
      <c r="H68" s="523"/>
      <c r="I68" s="523"/>
      <c r="J68" s="523"/>
      <c r="K68" s="523"/>
      <c r="L68" s="523"/>
      <c r="M68" s="523"/>
      <c r="N68" s="523"/>
      <c r="O68" s="523"/>
      <c r="P68" s="523"/>
      <c r="Q68" s="523"/>
      <c r="R68" s="523"/>
      <c r="S68" s="523"/>
    </row>
    <row r="69" spans="2:19">
      <c r="B69" s="163"/>
      <c r="H69" s="523"/>
      <c r="I69" s="523"/>
      <c r="J69" s="523"/>
      <c r="K69" s="523"/>
      <c r="L69" s="523"/>
      <c r="M69" s="523"/>
      <c r="N69" s="523"/>
      <c r="O69" s="523"/>
      <c r="P69" s="523"/>
      <c r="Q69" s="523"/>
      <c r="R69" s="523"/>
      <c r="S69" s="523"/>
    </row>
    <row r="70" spans="2:19">
      <c r="B70" s="163"/>
      <c r="H70" s="523"/>
      <c r="I70" s="523"/>
      <c r="J70" s="523"/>
      <c r="K70" s="523"/>
      <c r="L70" s="523"/>
      <c r="M70" s="523"/>
      <c r="N70" s="523"/>
      <c r="O70" s="523"/>
      <c r="P70" s="523"/>
      <c r="Q70" s="523"/>
      <c r="R70" s="523"/>
      <c r="S70" s="523"/>
    </row>
    <row r="71" spans="2:19">
      <c r="B71" s="163"/>
      <c r="H71" s="523"/>
      <c r="I71" s="523"/>
      <c r="J71" s="523"/>
      <c r="K71" s="523"/>
      <c r="L71" s="523"/>
      <c r="M71" s="523"/>
      <c r="N71" s="523"/>
      <c r="O71" s="523"/>
      <c r="P71" s="523"/>
      <c r="Q71" s="523"/>
      <c r="R71" s="523"/>
      <c r="S71" s="523"/>
    </row>
    <row r="72" spans="2:19">
      <c r="B72" s="163"/>
      <c r="H72" s="523"/>
      <c r="I72" s="523"/>
      <c r="J72" s="523"/>
      <c r="K72" s="523"/>
      <c r="L72" s="523"/>
      <c r="M72" s="523"/>
      <c r="N72" s="523"/>
      <c r="O72" s="523"/>
      <c r="P72" s="523"/>
      <c r="Q72" s="523"/>
      <c r="R72" s="523"/>
      <c r="S72" s="523"/>
    </row>
    <row r="73" spans="2:19">
      <c r="B73" s="163"/>
      <c r="H73" s="523"/>
      <c r="I73" s="523"/>
      <c r="J73" s="523"/>
      <c r="K73" s="523"/>
      <c r="L73" s="523"/>
      <c r="M73" s="523"/>
      <c r="N73" s="523"/>
      <c r="O73" s="523"/>
      <c r="P73" s="523"/>
      <c r="Q73" s="523"/>
      <c r="R73" s="523"/>
      <c r="S73" s="523"/>
    </row>
    <row r="74" spans="2:19">
      <c r="B74" s="163"/>
      <c r="H74" s="523"/>
      <c r="I74" s="523"/>
      <c r="J74" s="523"/>
      <c r="K74" s="523"/>
      <c r="L74" s="523"/>
      <c r="M74" s="523"/>
      <c r="N74" s="523"/>
      <c r="O74" s="523"/>
      <c r="P74" s="523"/>
      <c r="Q74" s="523"/>
      <c r="R74" s="523"/>
      <c r="S74" s="523"/>
    </row>
    <row r="75" spans="2:19">
      <c r="B75" s="163"/>
      <c r="H75" s="523"/>
      <c r="I75" s="523"/>
      <c r="J75" s="523"/>
      <c r="K75" s="523"/>
      <c r="L75" s="523"/>
      <c r="M75" s="523"/>
      <c r="N75" s="523"/>
      <c r="O75" s="523"/>
      <c r="P75" s="523"/>
      <c r="Q75" s="523"/>
      <c r="R75" s="523"/>
      <c r="S75" s="523"/>
    </row>
    <row r="76" spans="2:19">
      <c r="B76" s="163"/>
      <c r="H76" s="523"/>
      <c r="I76" s="523"/>
      <c r="J76" s="523"/>
      <c r="K76" s="523"/>
      <c r="L76" s="523"/>
      <c r="M76" s="523"/>
      <c r="N76" s="523"/>
      <c r="O76" s="523"/>
      <c r="P76" s="523"/>
      <c r="Q76" s="523"/>
      <c r="R76" s="523"/>
      <c r="S76" s="523"/>
    </row>
    <row r="77" spans="2:19">
      <c r="B77" s="163"/>
      <c r="H77" s="523"/>
      <c r="I77" s="523"/>
      <c r="J77" s="523"/>
      <c r="K77" s="523"/>
      <c r="L77" s="523"/>
      <c r="M77" s="523"/>
      <c r="N77" s="523"/>
      <c r="O77" s="523"/>
      <c r="P77" s="523"/>
      <c r="Q77" s="523"/>
      <c r="R77" s="523"/>
      <c r="S77" s="523"/>
    </row>
    <row r="78" spans="2:19">
      <c r="B78" s="163"/>
      <c r="H78" s="523"/>
      <c r="I78" s="523"/>
      <c r="J78" s="523"/>
      <c r="K78" s="523"/>
      <c r="L78" s="523"/>
      <c r="M78" s="523"/>
      <c r="N78" s="523"/>
      <c r="O78" s="523"/>
      <c r="P78" s="523"/>
      <c r="Q78" s="523"/>
      <c r="R78" s="523"/>
      <c r="S78" s="523"/>
    </row>
    <row r="79" spans="2:19">
      <c r="B79" s="163"/>
      <c r="H79" s="523"/>
      <c r="I79" s="523"/>
      <c r="J79" s="523"/>
      <c r="K79" s="523"/>
      <c r="L79" s="523"/>
      <c r="M79" s="523"/>
      <c r="N79" s="523"/>
      <c r="O79" s="523"/>
      <c r="P79" s="523"/>
      <c r="Q79" s="523"/>
      <c r="R79" s="523"/>
      <c r="S79" s="523"/>
    </row>
    <row r="80" spans="2:19">
      <c r="B80" s="163"/>
      <c r="H80" s="523"/>
      <c r="I80" s="523"/>
      <c r="J80" s="523"/>
      <c r="K80" s="523"/>
      <c r="L80" s="523"/>
      <c r="M80" s="523"/>
      <c r="N80" s="523"/>
      <c r="O80" s="523"/>
      <c r="P80" s="523"/>
      <c r="Q80" s="523"/>
      <c r="R80" s="523"/>
      <c r="S80" s="523"/>
    </row>
    <row r="81" spans="2:19">
      <c r="B81" s="163"/>
      <c r="H81" s="523"/>
      <c r="I81" s="523"/>
      <c r="J81" s="523"/>
      <c r="K81" s="523"/>
      <c r="L81" s="523"/>
      <c r="M81" s="523"/>
      <c r="N81" s="523"/>
      <c r="O81" s="523"/>
      <c r="P81" s="523"/>
      <c r="Q81" s="523"/>
      <c r="R81" s="523"/>
      <c r="S81" s="523"/>
    </row>
    <row r="82" spans="2:19">
      <c r="B82" s="163"/>
      <c r="H82" s="523"/>
      <c r="I82" s="523"/>
      <c r="J82" s="523"/>
      <c r="K82" s="523"/>
      <c r="L82" s="523"/>
      <c r="M82" s="523"/>
      <c r="N82" s="523"/>
      <c r="O82" s="523"/>
      <c r="P82" s="523"/>
      <c r="Q82" s="523"/>
      <c r="R82" s="523"/>
      <c r="S82" s="523"/>
    </row>
    <row r="83" spans="2:19">
      <c r="B83" s="163"/>
      <c r="H83" s="523"/>
      <c r="I83" s="523"/>
      <c r="J83" s="523"/>
      <c r="K83" s="523"/>
      <c r="L83" s="523"/>
      <c r="M83" s="523"/>
      <c r="N83" s="523"/>
      <c r="O83" s="523"/>
      <c r="P83" s="523"/>
      <c r="Q83" s="523"/>
      <c r="R83" s="523"/>
      <c r="S83" s="523"/>
    </row>
    <row r="84" spans="2:19">
      <c r="B84" s="163"/>
      <c r="H84" s="523"/>
      <c r="I84" s="523"/>
      <c r="J84" s="523"/>
      <c r="K84" s="523"/>
      <c r="L84" s="523"/>
      <c r="M84" s="523"/>
      <c r="N84" s="523"/>
      <c r="O84" s="523"/>
      <c r="P84" s="523"/>
      <c r="Q84" s="523"/>
      <c r="R84" s="523"/>
      <c r="S84" s="523"/>
    </row>
    <row r="85" spans="2:19">
      <c r="B85" s="163"/>
      <c r="H85" s="523"/>
      <c r="I85" s="523"/>
      <c r="J85" s="523"/>
      <c r="K85" s="523"/>
      <c r="L85" s="523"/>
      <c r="M85" s="523"/>
      <c r="N85" s="523"/>
      <c r="O85" s="523"/>
      <c r="P85" s="523"/>
      <c r="Q85" s="523"/>
      <c r="R85" s="523"/>
      <c r="S85" s="523"/>
    </row>
    <row r="86" spans="2:19">
      <c r="B86" s="163"/>
      <c r="H86" s="523"/>
      <c r="I86" s="523"/>
      <c r="J86" s="523"/>
      <c r="K86" s="523"/>
      <c r="L86" s="523"/>
      <c r="M86" s="523"/>
      <c r="N86" s="523"/>
      <c r="O86" s="523"/>
      <c r="P86" s="523"/>
      <c r="Q86" s="523"/>
      <c r="R86" s="523"/>
      <c r="S86" s="523"/>
    </row>
    <row r="87" spans="2:19">
      <c r="B87" s="163"/>
      <c r="H87" s="523"/>
      <c r="I87" s="523"/>
      <c r="J87" s="523"/>
      <c r="K87" s="523"/>
      <c r="L87" s="523"/>
      <c r="M87" s="523"/>
      <c r="N87" s="523"/>
      <c r="O87" s="523"/>
      <c r="P87" s="523"/>
      <c r="Q87" s="523"/>
      <c r="R87" s="523"/>
      <c r="S87" s="523"/>
    </row>
    <row r="88" spans="2:19">
      <c r="B88" s="163"/>
      <c r="H88" s="523"/>
      <c r="I88" s="523"/>
      <c r="J88" s="523"/>
      <c r="K88" s="523"/>
      <c r="L88" s="523"/>
      <c r="M88" s="523"/>
      <c r="N88" s="523"/>
      <c r="O88" s="523"/>
      <c r="P88" s="523"/>
      <c r="Q88" s="523"/>
      <c r="R88" s="523"/>
      <c r="S88" s="523"/>
    </row>
    <row r="89" spans="2:19">
      <c r="B89" s="163"/>
      <c r="H89" s="523"/>
      <c r="I89" s="523"/>
      <c r="J89" s="523"/>
      <c r="K89" s="523"/>
      <c r="L89" s="523"/>
      <c r="M89" s="523"/>
      <c r="N89" s="523"/>
      <c r="O89" s="523"/>
      <c r="P89" s="523"/>
      <c r="Q89" s="523"/>
      <c r="R89" s="523"/>
      <c r="S89" s="523"/>
    </row>
    <row r="90" spans="2:19">
      <c r="B90" s="163"/>
      <c r="H90" s="523"/>
      <c r="I90" s="523"/>
      <c r="J90" s="523"/>
      <c r="K90" s="523"/>
      <c r="L90" s="523"/>
      <c r="M90" s="523"/>
      <c r="N90" s="523"/>
      <c r="O90" s="523"/>
      <c r="P90" s="523"/>
      <c r="Q90" s="523"/>
      <c r="R90" s="523"/>
      <c r="S90" s="523"/>
    </row>
    <row r="91" spans="2:19">
      <c r="B91" s="163"/>
      <c r="H91" s="523"/>
      <c r="I91" s="523"/>
      <c r="J91" s="523"/>
      <c r="K91" s="523"/>
      <c r="L91" s="523"/>
      <c r="M91" s="523"/>
      <c r="N91" s="523"/>
      <c r="O91" s="523"/>
      <c r="P91" s="523"/>
      <c r="Q91" s="523"/>
      <c r="R91" s="523"/>
      <c r="S91" s="523"/>
    </row>
    <row r="92" spans="2:19">
      <c r="B92" s="163"/>
      <c r="H92" s="523"/>
      <c r="I92" s="523"/>
      <c r="J92" s="523"/>
      <c r="K92" s="523"/>
      <c r="L92" s="523"/>
      <c r="M92" s="523"/>
      <c r="N92" s="523"/>
      <c r="O92" s="523"/>
      <c r="P92" s="523"/>
      <c r="Q92" s="523"/>
      <c r="R92" s="523"/>
      <c r="S92" s="523"/>
    </row>
    <row r="93" spans="2:19">
      <c r="B93" s="163"/>
      <c r="H93" s="523"/>
      <c r="I93" s="523"/>
      <c r="J93" s="523"/>
      <c r="K93" s="523"/>
      <c r="L93" s="523"/>
      <c r="M93" s="523"/>
      <c r="N93" s="523"/>
      <c r="O93" s="523"/>
      <c r="P93" s="523"/>
      <c r="Q93" s="523"/>
      <c r="R93" s="523"/>
      <c r="S93" s="523"/>
    </row>
    <row r="94" spans="2:19">
      <c r="B94" s="163"/>
      <c r="H94" s="523"/>
      <c r="I94" s="523"/>
      <c r="J94" s="523"/>
      <c r="K94" s="523"/>
      <c r="L94" s="523"/>
      <c r="M94" s="523"/>
      <c r="N94" s="523"/>
      <c r="O94" s="523"/>
      <c r="P94" s="523"/>
      <c r="Q94" s="523"/>
      <c r="R94" s="523"/>
      <c r="S94" s="523"/>
    </row>
    <row r="95" spans="2:19">
      <c r="B95" s="163"/>
      <c r="H95" s="523"/>
      <c r="I95" s="523"/>
      <c r="J95" s="523"/>
      <c r="K95" s="523"/>
      <c r="L95" s="523"/>
      <c r="M95" s="523"/>
      <c r="N95" s="523"/>
      <c r="O95" s="523"/>
      <c r="P95" s="523"/>
      <c r="Q95" s="523"/>
      <c r="R95" s="523"/>
      <c r="S95" s="523"/>
    </row>
    <row r="96" spans="2:19">
      <c r="B96" s="163"/>
      <c r="H96" s="523"/>
      <c r="I96" s="523"/>
      <c r="J96" s="523"/>
      <c r="K96" s="523"/>
      <c r="L96" s="523"/>
      <c r="M96" s="523"/>
      <c r="N96" s="523"/>
      <c r="O96" s="523"/>
      <c r="P96" s="523"/>
      <c r="Q96" s="523"/>
      <c r="R96" s="523"/>
      <c r="S96" s="523"/>
    </row>
    <row r="97" spans="2:19">
      <c r="B97" s="163"/>
      <c r="H97" s="523"/>
      <c r="I97" s="523"/>
      <c r="J97" s="523"/>
      <c r="K97" s="523"/>
      <c r="L97" s="523"/>
      <c r="M97" s="523"/>
      <c r="N97" s="523"/>
      <c r="O97" s="523"/>
      <c r="P97" s="523"/>
      <c r="Q97" s="523"/>
      <c r="R97" s="523"/>
      <c r="S97" s="523"/>
    </row>
    <row r="98" spans="2:19">
      <c r="B98" s="163"/>
      <c r="H98" s="523"/>
      <c r="I98" s="523"/>
      <c r="J98" s="523"/>
      <c r="K98" s="523"/>
      <c r="L98" s="523"/>
      <c r="M98" s="523"/>
      <c r="N98" s="523"/>
      <c r="O98" s="523"/>
      <c r="P98" s="523"/>
      <c r="Q98" s="523"/>
      <c r="R98" s="523"/>
      <c r="S98" s="523"/>
    </row>
    <row r="99" spans="2:19">
      <c r="B99" s="163"/>
      <c r="H99" s="523"/>
      <c r="I99" s="523"/>
      <c r="J99" s="523"/>
      <c r="K99" s="523"/>
      <c r="L99" s="523"/>
      <c r="M99" s="523"/>
      <c r="N99" s="523"/>
      <c r="O99" s="523"/>
      <c r="P99" s="523"/>
      <c r="Q99" s="523"/>
      <c r="R99" s="523"/>
      <c r="S99" s="523"/>
    </row>
    <row r="100" spans="2:19">
      <c r="B100" s="163"/>
      <c r="H100" s="523"/>
      <c r="I100" s="523"/>
      <c r="J100" s="523"/>
      <c r="K100" s="523"/>
      <c r="L100" s="523"/>
      <c r="M100" s="523"/>
      <c r="N100" s="523"/>
      <c r="O100" s="523"/>
      <c r="P100" s="523"/>
      <c r="Q100" s="523"/>
      <c r="R100" s="523"/>
      <c r="S100" s="523"/>
    </row>
    <row r="101" spans="2:19">
      <c r="B101" s="163"/>
      <c r="H101" s="523"/>
      <c r="I101" s="523"/>
      <c r="J101" s="523"/>
      <c r="K101" s="523"/>
      <c r="L101" s="523"/>
      <c r="M101" s="523"/>
      <c r="N101" s="523"/>
      <c r="O101" s="523"/>
      <c r="P101" s="523"/>
      <c r="Q101" s="523"/>
      <c r="R101" s="523"/>
      <c r="S101" s="523"/>
    </row>
    <row r="102" spans="2:19">
      <c r="B102" s="163"/>
      <c r="H102" s="523"/>
      <c r="I102" s="523"/>
      <c r="J102" s="523"/>
      <c r="K102" s="523"/>
      <c r="L102" s="523"/>
      <c r="M102" s="523"/>
      <c r="N102" s="523"/>
      <c r="O102" s="523"/>
      <c r="P102" s="523"/>
      <c r="Q102" s="523"/>
      <c r="R102" s="523"/>
      <c r="S102" s="523"/>
    </row>
    <row r="103" spans="2:19">
      <c r="B103" s="163"/>
      <c r="H103" s="523"/>
      <c r="I103" s="523"/>
      <c r="J103" s="523"/>
      <c r="K103" s="523"/>
      <c r="L103" s="523"/>
      <c r="M103" s="523"/>
      <c r="N103" s="523"/>
      <c r="O103" s="523"/>
      <c r="P103" s="523"/>
      <c r="Q103" s="523"/>
      <c r="R103" s="523"/>
      <c r="S103" s="523"/>
    </row>
    <row r="104" spans="2:19">
      <c r="B104" s="163"/>
      <c r="H104" s="523"/>
      <c r="I104" s="523"/>
      <c r="J104" s="523"/>
      <c r="K104" s="523"/>
      <c r="L104" s="523"/>
      <c r="M104" s="523"/>
      <c r="N104" s="523"/>
      <c r="O104" s="523"/>
      <c r="P104" s="523"/>
      <c r="Q104" s="523"/>
      <c r="R104" s="523"/>
      <c r="S104" s="523"/>
    </row>
    <row r="105" spans="2:19">
      <c r="B105" s="163"/>
      <c r="H105" s="523"/>
      <c r="I105" s="523"/>
      <c r="J105" s="523"/>
      <c r="K105" s="523"/>
      <c r="L105" s="523"/>
      <c r="M105" s="523"/>
      <c r="N105" s="523"/>
      <c r="O105" s="523"/>
      <c r="P105" s="523"/>
      <c r="Q105" s="523"/>
      <c r="R105" s="523"/>
      <c r="S105" s="523"/>
    </row>
    <row r="106" spans="2:19">
      <c r="B106" s="163"/>
      <c r="H106" s="523"/>
      <c r="I106" s="523"/>
      <c r="J106" s="523"/>
      <c r="K106" s="523"/>
      <c r="L106" s="523"/>
      <c r="M106" s="523"/>
      <c r="N106" s="523"/>
      <c r="O106" s="523"/>
      <c r="P106" s="523"/>
      <c r="Q106" s="523"/>
      <c r="R106" s="523"/>
      <c r="S106" s="523"/>
    </row>
    <row r="107" spans="2:19">
      <c r="B107" s="163"/>
      <c r="H107" s="523"/>
      <c r="I107" s="523"/>
      <c r="J107" s="523"/>
      <c r="K107" s="523"/>
      <c r="L107" s="523"/>
      <c r="M107" s="523"/>
      <c r="N107" s="523"/>
      <c r="O107" s="523"/>
      <c r="P107" s="523"/>
      <c r="Q107" s="523"/>
      <c r="R107" s="523"/>
      <c r="S107" s="523"/>
    </row>
    <row r="108" spans="2:19">
      <c r="B108" s="163"/>
      <c r="H108" s="523"/>
      <c r="I108" s="523"/>
      <c r="J108" s="523"/>
      <c r="K108" s="523"/>
      <c r="L108" s="523"/>
      <c r="M108" s="523"/>
      <c r="N108" s="523"/>
      <c r="O108" s="523"/>
      <c r="P108" s="523"/>
      <c r="Q108" s="523"/>
      <c r="R108" s="523"/>
      <c r="S108" s="523"/>
    </row>
    <row r="109" spans="2:19">
      <c r="B109" s="163"/>
      <c r="H109" s="523"/>
      <c r="I109" s="523"/>
      <c r="J109" s="523"/>
      <c r="K109" s="523"/>
      <c r="L109" s="523"/>
      <c r="M109" s="523"/>
      <c r="N109" s="523"/>
      <c r="O109" s="523"/>
      <c r="P109" s="523"/>
      <c r="Q109" s="523"/>
      <c r="R109" s="523"/>
      <c r="S109" s="523"/>
    </row>
    <row r="110" spans="2:19">
      <c r="B110" s="163"/>
      <c r="H110" s="523"/>
      <c r="I110" s="523"/>
      <c r="J110" s="523"/>
      <c r="K110" s="523"/>
      <c r="L110" s="523"/>
      <c r="M110" s="523"/>
      <c r="N110" s="523"/>
      <c r="O110" s="523"/>
      <c r="P110" s="523"/>
      <c r="Q110" s="523"/>
      <c r="R110" s="523"/>
      <c r="S110" s="523"/>
    </row>
    <row r="111" spans="2:19">
      <c r="B111" s="163"/>
      <c r="H111" s="523"/>
      <c r="I111" s="523"/>
      <c r="J111" s="523"/>
      <c r="K111" s="523"/>
      <c r="L111" s="523"/>
      <c r="M111" s="523"/>
      <c r="N111" s="523"/>
      <c r="O111" s="523"/>
      <c r="P111" s="523"/>
      <c r="Q111" s="523"/>
      <c r="R111" s="523"/>
      <c r="S111" s="523"/>
    </row>
    <row r="112" spans="2:19">
      <c r="B112" s="163"/>
      <c r="H112" s="523"/>
      <c r="I112" s="523"/>
      <c r="J112" s="523"/>
      <c r="K112" s="523"/>
      <c r="L112" s="523"/>
      <c r="M112" s="523"/>
      <c r="N112" s="523"/>
      <c r="O112" s="523"/>
      <c r="P112" s="523"/>
      <c r="Q112" s="523"/>
      <c r="R112" s="523"/>
      <c r="S112" s="523"/>
    </row>
    <row r="113" spans="2:19">
      <c r="B113" s="163"/>
      <c r="H113" s="523"/>
      <c r="I113" s="523"/>
      <c r="J113" s="523"/>
      <c r="K113" s="523"/>
      <c r="L113" s="523"/>
      <c r="M113" s="523"/>
      <c r="N113" s="523"/>
      <c r="O113" s="523"/>
      <c r="P113" s="523"/>
      <c r="Q113" s="523"/>
      <c r="R113" s="523"/>
      <c r="S113" s="523"/>
    </row>
    <row r="114" spans="2:19">
      <c r="B114" s="163"/>
      <c r="H114" s="523"/>
      <c r="I114" s="523"/>
      <c r="J114" s="523"/>
      <c r="K114" s="523"/>
      <c r="L114" s="523"/>
      <c r="M114" s="523"/>
      <c r="N114" s="523"/>
      <c r="O114" s="523"/>
      <c r="P114" s="523"/>
      <c r="Q114" s="523"/>
      <c r="R114" s="523"/>
      <c r="S114" s="523"/>
    </row>
    <row r="115" spans="2:19">
      <c r="B115" s="163"/>
      <c r="H115" s="523"/>
      <c r="I115" s="523"/>
      <c r="J115" s="523"/>
      <c r="K115" s="523"/>
      <c r="L115" s="523"/>
      <c r="M115" s="523"/>
      <c r="N115" s="523"/>
      <c r="O115" s="523"/>
      <c r="P115" s="523"/>
      <c r="Q115" s="523"/>
      <c r="R115" s="523"/>
      <c r="S115" s="523"/>
    </row>
    <row r="116" spans="2:19">
      <c r="B116" s="163"/>
      <c r="H116" s="523"/>
      <c r="I116" s="523"/>
      <c r="J116" s="523"/>
      <c r="K116" s="523"/>
      <c r="L116" s="523"/>
      <c r="M116" s="523"/>
      <c r="N116" s="523"/>
      <c r="O116" s="523"/>
      <c r="P116" s="523"/>
      <c r="Q116" s="523"/>
      <c r="R116" s="523"/>
      <c r="S116" s="523"/>
    </row>
    <row r="117" spans="2:19">
      <c r="B117" s="163"/>
      <c r="H117" s="523"/>
      <c r="I117" s="523"/>
      <c r="J117" s="523"/>
      <c r="K117" s="523"/>
      <c r="L117" s="523"/>
      <c r="M117" s="523"/>
      <c r="N117" s="523"/>
      <c r="O117" s="523"/>
      <c r="P117" s="523"/>
      <c r="Q117" s="523"/>
      <c r="R117" s="523"/>
      <c r="S117" s="523"/>
    </row>
    <row r="118" spans="2:19">
      <c r="B118" s="163"/>
      <c r="H118" s="523"/>
      <c r="I118" s="523"/>
      <c r="J118" s="523"/>
      <c r="K118" s="523"/>
      <c r="L118" s="523"/>
      <c r="M118" s="523"/>
      <c r="N118" s="523"/>
      <c r="O118" s="523"/>
      <c r="P118" s="523"/>
      <c r="Q118" s="523"/>
      <c r="R118" s="523"/>
      <c r="S118" s="523"/>
    </row>
    <row r="119" spans="2:19">
      <c r="B119" s="163"/>
      <c r="H119" s="523"/>
      <c r="I119" s="523"/>
      <c r="J119" s="523"/>
      <c r="K119" s="523"/>
      <c r="L119" s="523"/>
      <c r="M119" s="523"/>
      <c r="N119" s="523"/>
      <c r="O119" s="523"/>
      <c r="P119" s="523"/>
      <c r="Q119" s="523"/>
      <c r="R119" s="523"/>
      <c r="S119" s="523"/>
    </row>
    <row r="120" spans="2:19">
      <c r="B120" s="163"/>
      <c r="H120" s="523"/>
      <c r="I120" s="523"/>
      <c r="J120" s="523"/>
      <c r="K120" s="523"/>
      <c r="L120" s="523"/>
      <c r="M120" s="523"/>
      <c r="N120" s="523"/>
      <c r="O120" s="523"/>
      <c r="P120" s="523"/>
      <c r="Q120" s="523"/>
      <c r="R120" s="523"/>
      <c r="S120" s="523"/>
    </row>
    <row r="121" spans="2:19">
      <c r="B121" s="163"/>
      <c r="H121" s="523"/>
      <c r="I121" s="523"/>
      <c r="J121" s="523"/>
      <c r="K121" s="523"/>
      <c r="L121" s="523"/>
      <c r="M121" s="523"/>
      <c r="N121" s="523"/>
      <c r="O121" s="523"/>
      <c r="P121" s="523"/>
      <c r="Q121" s="523"/>
      <c r="R121" s="523"/>
      <c r="S121" s="523"/>
    </row>
    <row r="122" spans="2:19">
      <c r="B122" s="163"/>
      <c r="H122" s="523"/>
      <c r="I122" s="523"/>
      <c r="J122" s="523"/>
      <c r="K122" s="523"/>
      <c r="L122" s="523"/>
      <c r="M122" s="523"/>
      <c r="N122" s="523"/>
      <c r="O122" s="523"/>
      <c r="P122" s="523"/>
      <c r="Q122" s="523"/>
      <c r="R122" s="523"/>
      <c r="S122" s="523"/>
    </row>
    <row r="123" spans="2:19">
      <c r="B123" s="163"/>
      <c r="H123" s="523"/>
      <c r="I123" s="523"/>
      <c r="J123" s="523"/>
      <c r="K123" s="523"/>
      <c r="L123" s="523"/>
      <c r="M123" s="523"/>
      <c r="N123" s="523"/>
      <c r="O123" s="523"/>
      <c r="P123" s="523"/>
      <c r="Q123" s="523"/>
      <c r="R123" s="523"/>
      <c r="S123" s="523"/>
    </row>
    <row r="124" spans="2:19">
      <c r="B124" s="163"/>
      <c r="H124" s="523"/>
      <c r="I124" s="523"/>
      <c r="J124" s="523"/>
      <c r="K124" s="523"/>
      <c r="L124" s="523"/>
      <c r="M124" s="523"/>
      <c r="N124" s="523"/>
      <c r="O124" s="523"/>
      <c r="P124" s="523"/>
      <c r="Q124" s="523"/>
      <c r="R124" s="523"/>
      <c r="S124" s="523"/>
    </row>
    <row r="125" spans="2:19">
      <c r="B125" s="163"/>
      <c r="H125" s="523"/>
      <c r="I125" s="523"/>
      <c r="J125" s="523"/>
      <c r="K125" s="523"/>
      <c r="L125" s="523"/>
      <c r="M125" s="523"/>
      <c r="N125" s="523"/>
      <c r="O125" s="523"/>
      <c r="P125" s="523"/>
      <c r="Q125" s="523"/>
      <c r="R125" s="523"/>
      <c r="S125" s="523"/>
    </row>
    <row r="126" spans="2:19">
      <c r="B126" s="163"/>
      <c r="H126" s="523"/>
      <c r="I126" s="523"/>
      <c r="J126" s="523"/>
      <c r="K126" s="523"/>
      <c r="L126" s="523"/>
      <c r="M126" s="523"/>
      <c r="N126" s="523"/>
      <c r="O126" s="523"/>
      <c r="P126" s="523"/>
      <c r="Q126" s="523"/>
      <c r="R126" s="523"/>
      <c r="S126" s="523"/>
    </row>
    <row r="127" spans="2:19">
      <c r="B127" s="163"/>
      <c r="H127" s="523"/>
      <c r="I127" s="523"/>
      <c r="J127" s="523"/>
      <c r="K127" s="523"/>
      <c r="L127" s="523"/>
      <c r="M127" s="523"/>
      <c r="N127" s="523"/>
      <c r="O127" s="523"/>
      <c r="P127" s="523"/>
      <c r="Q127" s="523"/>
      <c r="R127" s="523"/>
      <c r="S127" s="523"/>
    </row>
    <row r="128" spans="2:19">
      <c r="B128" s="163"/>
      <c r="H128" s="523"/>
      <c r="I128" s="523"/>
      <c r="J128" s="523"/>
      <c r="K128" s="523"/>
      <c r="L128" s="523"/>
      <c r="M128" s="523"/>
      <c r="N128" s="523"/>
      <c r="O128" s="523"/>
      <c r="P128" s="523"/>
      <c r="Q128" s="523"/>
      <c r="R128" s="523"/>
      <c r="S128" s="523"/>
    </row>
    <row r="129" spans="2:19">
      <c r="B129" s="163"/>
      <c r="H129" s="523"/>
      <c r="I129" s="523"/>
      <c r="J129" s="523"/>
      <c r="K129" s="523"/>
      <c r="L129" s="523"/>
      <c r="M129" s="523"/>
      <c r="N129" s="523"/>
      <c r="O129" s="523"/>
      <c r="P129" s="523"/>
      <c r="Q129" s="523"/>
      <c r="R129" s="523"/>
      <c r="S129" s="523"/>
    </row>
    <row r="130" spans="2:19">
      <c r="B130" s="163"/>
      <c r="H130" s="523"/>
      <c r="I130" s="523"/>
      <c r="J130" s="523"/>
      <c r="K130" s="523"/>
      <c r="L130" s="523"/>
      <c r="M130" s="523"/>
      <c r="N130" s="523"/>
      <c r="O130" s="523"/>
      <c r="P130" s="523"/>
      <c r="Q130" s="523"/>
      <c r="R130" s="523"/>
      <c r="S130" s="523"/>
    </row>
    <row r="131" spans="2:19">
      <c r="B131" s="163"/>
      <c r="H131" s="523"/>
      <c r="I131" s="523"/>
      <c r="J131" s="523"/>
      <c r="K131" s="523"/>
      <c r="L131" s="523"/>
      <c r="M131" s="523"/>
      <c r="N131" s="523"/>
      <c r="O131" s="523"/>
      <c r="P131" s="523"/>
      <c r="Q131" s="523"/>
      <c r="R131" s="523"/>
      <c r="S131" s="523"/>
    </row>
    <row r="132" spans="2:19">
      <c r="B132" s="163"/>
      <c r="H132" s="523"/>
      <c r="I132" s="523"/>
      <c r="J132" s="523"/>
      <c r="K132" s="523"/>
      <c r="L132" s="523"/>
      <c r="M132" s="523"/>
      <c r="N132" s="523"/>
      <c r="O132" s="523"/>
      <c r="P132" s="523"/>
      <c r="Q132" s="523"/>
      <c r="R132" s="523"/>
      <c r="S132" s="523"/>
    </row>
    <row r="133" spans="2:19">
      <c r="B133" s="163"/>
      <c r="H133" s="523"/>
      <c r="I133" s="523"/>
      <c r="J133" s="523"/>
      <c r="K133" s="523"/>
      <c r="L133" s="523"/>
      <c r="M133" s="523"/>
      <c r="N133" s="523"/>
      <c r="O133" s="523"/>
      <c r="P133" s="523"/>
      <c r="Q133" s="523"/>
      <c r="R133" s="523"/>
      <c r="S133" s="523"/>
    </row>
    <row r="134" spans="2:19">
      <c r="B134" s="163"/>
      <c r="H134" s="523"/>
      <c r="I134" s="523"/>
      <c r="J134" s="523"/>
      <c r="K134" s="523"/>
      <c r="L134" s="523"/>
      <c r="M134" s="523"/>
      <c r="N134" s="523"/>
      <c r="O134" s="523"/>
      <c r="P134" s="523"/>
      <c r="Q134" s="523"/>
      <c r="R134" s="523"/>
      <c r="S134" s="523"/>
    </row>
    <row r="135" spans="2:19">
      <c r="B135" s="163"/>
      <c r="H135" s="523"/>
      <c r="I135" s="523"/>
      <c r="J135" s="523"/>
      <c r="K135" s="523"/>
      <c r="L135" s="523"/>
      <c r="M135" s="523"/>
      <c r="N135" s="523"/>
      <c r="O135" s="523"/>
      <c r="P135" s="523"/>
      <c r="Q135" s="523"/>
      <c r="R135" s="523"/>
      <c r="S135" s="523"/>
    </row>
    <row r="136" spans="2:19">
      <c r="B136" s="163"/>
      <c r="H136" s="523"/>
      <c r="I136" s="523"/>
      <c r="J136" s="523"/>
      <c r="K136" s="523"/>
      <c r="L136" s="523"/>
      <c r="M136" s="523"/>
      <c r="N136" s="523"/>
      <c r="O136" s="523"/>
      <c r="P136" s="523"/>
      <c r="Q136" s="523"/>
      <c r="R136" s="523"/>
      <c r="S136" s="523"/>
    </row>
    <row r="137" spans="2:19">
      <c r="B137" s="163"/>
      <c r="H137" s="523"/>
      <c r="I137" s="523"/>
      <c r="J137" s="523"/>
      <c r="K137" s="523"/>
      <c r="L137" s="523"/>
      <c r="M137" s="523"/>
      <c r="N137" s="523"/>
      <c r="O137" s="523"/>
      <c r="P137" s="523"/>
      <c r="Q137" s="523"/>
      <c r="R137" s="523"/>
      <c r="S137" s="523"/>
    </row>
    <row r="138" spans="2:19">
      <c r="B138" s="163"/>
      <c r="H138" s="523"/>
      <c r="I138" s="523"/>
      <c r="J138" s="523"/>
      <c r="K138" s="523"/>
      <c r="L138" s="523"/>
      <c r="M138" s="523"/>
      <c r="N138" s="523"/>
      <c r="O138" s="523"/>
      <c r="P138" s="523"/>
      <c r="Q138" s="523"/>
      <c r="R138" s="523"/>
      <c r="S138" s="523"/>
    </row>
    <row r="139" spans="2:19">
      <c r="B139" s="163"/>
      <c r="H139" s="523"/>
      <c r="I139" s="523"/>
      <c r="J139" s="523"/>
      <c r="K139" s="523"/>
      <c r="L139" s="523"/>
      <c r="M139" s="523"/>
      <c r="N139" s="523"/>
      <c r="O139" s="523"/>
      <c r="P139" s="523"/>
      <c r="Q139" s="523"/>
      <c r="R139" s="523"/>
      <c r="S139" s="523"/>
    </row>
    <row r="140" spans="2:19">
      <c r="B140" s="163"/>
      <c r="H140" s="523"/>
      <c r="I140" s="523"/>
      <c r="J140" s="523"/>
      <c r="K140" s="523"/>
      <c r="L140" s="523"/>
      <c r="M140" s="523"/>
      <c r="N140" s="523"/>
      <c r="O140" s="523"/>
      <c r="P140" s="523"/>
      <c r="Q140" s="523"/>
      <c r="R140" s="523"/>
      <c r="S140" s="523"/>
    </row>
    <row r="141" spans="2:19">
      <c r="B141" s="163"/>
      <c r="H141" s="523"/>
      <c r="I141" s="523"/>
      <c r="J141" s="523"/>
      <c r="K141" s="523"/>
      <c r="L141" s="523"/>
      <c r="M141" s="523"/>
      <c r="N141" s="523"/>
      <c r="O141" s="523"/>
      <c r="P141" s="523"/>
      <c r="Q141" s="523"/>
      <c r="R141" s="523"/>
      <c r="S141" s="523"/>
    </row>
    <row r="142" spans="2:19">
      <c r="B142" s="163"/>
      <c r="H142" s="523"/>
      <c r="I142" s="523"/>
      <c r="J142" s="523"/>
      <c r="K142" s="523"/>
      <c r="L142" s="523"/>
      <c r="M142" s="523"/>
      <c r="N142" s="523"/>
      <c r="O142" s="523"/>
      <c r="P142" s="523"/>
      <c r="Q142" s="523"/>
      <c r="R142" s="523"/>
      <c r="S142" s="523"/>
    </row>
    <row r="143" spans="2:19">
      <c r="B143" s="163"/>
      <c r="H143" s="523"/>
      <c r="I143" s="523"/>
      <c r="J143" s="523"/>
      <c r="K143" s="523"/>
      <c r="L143" s="523"/>
      <c r="M143" s="523"/>
      <c r="N143" s="523"/>
      <c r="O143" s="523"/>
      <c r="P143" s="523"/>
      <c r="Q143" s="523"/>
      <c r="R143" s="523"/>
      <c r="S143" s="523"/>
    </row>
    <row r="144" spans="2:19">
      <c r="B144" s="163"/>
      <c r="H144" s="523"/>
      <c r="I144" s="523"/>
      <c r="J144" s="523"/>
      <c r="K144" s="523"/>
      <c r="L144" s="523"/>
      <c r="M144" s="523"/>
      <c r="N144" s="523"/>
      <c r="O144" s="523"/>
      <c r="P144" s="523"/>
      <c r="Q144" s="523"/>
      <c r="R144" s="523"/>
      <c r="S144" s="523"/>
    </row>
    <row r="145" spans="2:19">
      <c r="B145" s="163"/>
      <c r="H145" s="523"/>
      <c r="I145" s="523"/>
      <c r="J145" s="523"/>
      <c r="K145" s="523"/>
      <c r="L145" s="523"/>
      <c r="M145" s="523"/>
      <c r="N145" s="523"/>
      <c r="O145" s="523"/>
      <c r="P145" s="523"/>
      <c r="Q145" s="523"/>
      <c r="R145" s="523"/>
      <c r="S145" s="523"/>
    </row>
    <row r="146" spans="2:19">
      <c r="B146" s="163"/>
      <c r="H146" s="523"/>
      <c r="I146" s="523"/>
      <c r="J146" s="523"/>
      <c r="K146" s="523"/>
      <c r="L146" s="523"/>
      <c r="M146" s="523"/>
      <c r="N146" s="523"/>
      <c r="O146" s="523"/>
      <c r="P146" s="523"/>
      <c r="Q146" s="523"/>
      <c r="R146" s="523"/>
      <c r="S146" s="523"/>
    </row>
    <row r="147" spans="2:19">
      <c r="B147" s="163"/>
      <c r="H147" s="523"/>
      <c r="I147" s="523"/>
      <c r="J147" s="523"/>
      <c r="K147" s="523"/>
      <c r="L147" s="523"/>
      <c r="M147" s="523"/>
      <c r="N147" s="523"/>
      <c r="O147" s="523"/>
      <c r="P147" s="523"/>
      <c r="Q147" s="523"/>
      <c r="R147" s="523"/>
      <c r="S147" s="523"/>
    </row>
    <row r="148" spans="2:19">
      <c r="B148" s="163"/>
    </row>
    <row r="149" spans="2:19">
      <c r="B149" s="163"/>
    </row>
    <row r="150" spans="2:19">
      <c r="B150" s="163"/>
    </row>
    <row r="151" spans="2:19">
      <c r="B151" s="163"/>
    </row>
    <row r="152" spans="2:19">
      <c r="B152" s="163"/>
    </row>
    <row r="153" spans="2:19">
      <c r="B153" s="163"/>
    </row>
    <row r="154" spans="2:19">
      <c r="B154" s="163"/>
    </row>
    <row r="155" spans="2:19">
      <c r="B155" s="163"/>
    </row>
    <row r="156" spans="2:19">
      <c r="B156" s="163"/>
    </row>
    <row r="157" spans="2:19">
      <c r="B157" s="163"/>
    </row>
    <row r="158" spans="2:19">
      <c r="B158" s="163"/>
    </row>
    <row r="159" spans="2:19">
      <c r="B159" s="163"/>
    </row>
    <row r="160" spans="2:19">
      <c r="B160" s="163"/>
    </row>
    <row r="161" spans="2:2">
      <c r="B161" s="163"/>
    </row>
    <row r="162" spans="2:2">
      <c r="B162" s="163"/>
    </row>
    <row r="163" spans="2:2">
      <c r="B163" s="163"/>
    </row>
    <row r="164" spans="2:2">
      <c r="B164" s="163"/>
    </row>
    <row r="165" spans="2:2">
      <c r="B165" s="163"/>
    </row>
    <row r="166" spans="2:2">
      <c r="B166" s="163"/>
    </row>
    <row r="167" spans="2:2">
      <c r="B167" s="163"/>
    </row>
    <row r="168" spans="2:2">
      <c r="B168" s="163"/>
    </row>
    <row r="169" spans="2:2">
      <c r="B169" s="163"/>
    </row>
    <row r="170" spans="2:2">
      <c r="B170" s="163"/>
    </row>
    <row r="171" spans="2:2">
      <c r="B171" s="163"/>
    </row>
    <row r="172" spans="2:2">
      <c r="B172" s="163"/>
    </row>
    <row r="173" spans="2:2">
      <c r="B173" s="163"/>
    </row>
    <row r="174" spans="2:2">
      <c r="B174" s="163"/>
    </row>
    <row r="175" spans="2:2">
      <c r="B175" s="163"/>
    </row>
    <row r="176" spans="2:2">
      <c r="B176" s="163"/>
    </row>
    <row r="177" spans="2:2">
      <c r="B177" s="163"/>
    </row>
    <row r="178" spans="2:2">
      <c r="B178" s="163"/>
    </row>
    <row r="179" spans="2:2">
      <c r="B179" s="163"/>
    </row>
    <row r="180" spans="2:2">
      <c r="B180" s="163"/>
    </row>
    <row r="181" spans="2:2">
      <c r="B181" s="163"/>
    </row>
    <row r="182" spans="2:2">
      <c r="B182" s="163"/>
    </row>
    <row r="183" spans="2:2">
      <c r="B183" s="163"/>
    </row>
    <row r="184" spans="2:2">
      <c r="B184" s="163"/>
    </row>
    <row r="185" spans="2:2">
      <c r="B185" s="163"/>
    </row>
    <row r="186" spans="2:2">
      <c r="B186" s="163"/>
    </row>
    <row r="187" spans="2:2">
      <c r="B187" s="163"/>
    </row>
    <row r="188" spans="2:2">
      <c r="B188" s="163"/>
    </row>
    <row r="189" spans="2:2">
      <c r="B189" s="163"/>
    </row>
    <row r="190" spans="2:2">
      <c r="B190" s="163"/>
    </row>
    <row r="191" spans="2:2">
      <c r="B191" s="163"/>
    </row>
    <row r="192" spans="2:2">
      <c r="B192" s="163"/>
    </row>
    <row r="193" spans="2:2">
      <c r="B193" s="163"/>
    </row>
    <row r="194" spans="2:2">
      <c r="B194" s="163"/>
    </row>
    <row r="195" spans="2:2">
      <c r="B195" s="163"/>
    </row>
    <row r="196" spans="2:2">
      <c r="B196" s="163"/>
    </row>
    <row r="197" spans="2:2">
      <c r="B197" s="163"/>
    </row>
    <row r="198" spans="2:2">
      <c r="B198" s="163"/>
    </row>
    <row r="199" spans="2:2">
      <c r="B199" s="163"/>
    </row>
    <row r="200" spans="2:2">
      <c r="B200" s="163"/>
    </row>
    <row r="201" spans="2:2">
      <c r="B201" s="163"/>
    </row>
    <row r="202" spans="2:2">
      <c r="B202" s="163"/>
    </row>
    <row r="203" spans="2:2">
      <c r="B203" s="163"/>
    </row>
    <row r="204" spans="2:2">
      <c r="B204" s="163"/>
    </row>
    <row r="205" spans="2:2">
      <c r="B205" s="163"/>
    </row>
    <row r="206" spans="2:2">
      <c r="B206" s="163"/>
    </row>
    <row r="207" spans="2:2">
      <c r="B207" s="163"/>
    </row>
    <row r="208" spans="2:2">
      <c r="B208" s="163"/>
    </row>
    <row r="209" spans="2:2">
      <c r="B209" s="163"/>
    </row>
    <row r="210" spans="2:2">
      <c r="B210" s="163"/>
    </row>
    <row r="211" spans="2:2">
      <c r="B211" s="163"/>
    </row>
    <row r="212" spans="2:2">
      <c r="B212" s="163"/>
    </row>
    <row r="213" spans="2:2">
      <c r="B213" s="163"/>
    </row>
    <row r="214" spans="2:2">
      <c r="B214" s="163"/>
    </row>
    <row r="215" spans="2:2">
      <c r="B215" s="163"/>
    </row>
    <row r="216" spans="2:2">
      <c r="B216" s="163"/>
    </row>
    <row r="217" spans="2:2">
      <c r="B217" s="163"/>
    </row>
    <row r="218" spans="2:2">
      <c r="B218" s="163"/>
    </row>
    <row r="219" spans="2:2">
      <c r="B219" s="163"/>
    </row>
    <row r="220" spans="2:2">
      <c r="B220" s="163"/>
    </row>
    <row r="221" spans="2:2">
      <c r="B221" s="163"/>
    </row>
    <row r="222" spans="2:2">
      <c r="B222" s="163"/>
    </row>
    <row r="223" spans="2:2">
      <c r="B223" s="163"/>
    </row>
    <row r="224" spans="2:2">
      <c r="B224" s="163"/>
    </row>
    <row r="225" spans="2:2">
      <c r="B225" s="163"/>
    </row>
    <row r="226" spans="2:2">
      <c r="B226" s="163"/>
    </row>
    <row r="227" spans="2:2">
      <c r="B227" s="163"/>
    </row>
    <row r="228" spans="2:2">
      <c r="B228" s="163"/>
    </row>
    <row r="229" spans="2:2">
      <c r="B229" s="163"/>
    </row>
    <row r="230" spans="2:2">
      <c r="B230" s="163"/>
    </row>
    <row r="231" spans="2:2">
      <c r="B231" s="163"/>
    </row>
    <row r="232" spans="2:2">
      <c r="B232" s="163"/>
    </row>
    <row r="233" spans="2:2">
      <c r="B233" s="163"/>
    </row>
    <row r="234" spans="2:2">
      <c r="B234" s="163"/>
    </row>
    <row r="235" spans="2:2">
      <c r="B235" s="163"/>
    </row>
    <row r="236" spans="2:2">
      <c r="B236" s="163"/>
    </row>
    <row r="237" spans="2:2">
      <c r="B237" s="163"/>
    </row>
    <row r="238" spans="2:2">
      <c r="B238" s="163"/>
    </row>
    <row r="239" spans="2:2">
      <c r="B239" s="163"/>
    </row>
    <row r="240" spans="2:2">
      <c r="B240" s="163"/>
    </row>
    <row r="241" spans="2:2">
      <c r="B241" s="163"/>
    </row>
    <row r="242" spans="2:2">
      <c r="B242" s="163"/>
    </row>
    <row r="243" spans="2:2">
      <c r="B243" s="163"/>
    </row>
    <row r="244" spans="2:2">
      <c r="B244" s="163"/>
    </row>
    <row r="245" spans="2:2">
      <c r="B245" s="163"/>
    </row>
    <row r="246" spans="2:2">
      <c r="B246" s="163"/>
    </row>
    <row r="247" spans="2:2">
      <c r="B247" s="163"/>
    </row>
    <row r="248" spans="2:2">
      <c r="B248" s="163"/>
    </row>
    <row r="249" spans="2:2">
      <c r="B249" s="163"/>
    </row>
    <row r="250" spans="2:2">
      <c r="B250" s="163"/>
    </row>
    <row r="251" spans="2:2">
      <c r="B251" s="163"/>
    </row>
    <row r="252" spans="2:2">
      <c r="B252" s="163"/>
    </row>
    <row r="253" spans="2:2">
      <c r="B253" s="163"/>
    </row>
    <row r="254" spans="2:2">
      <c r="B254" s="163"/>
    </row>
    <row r="255" spans="2:2">
      <c r="B255" s="163"/>
    </row>
    <row r="256" spans="2:2">
      <c r="B256" s="163"/>
    </row>
    <row r="257" spans="2:2">
      <c r="B257" s="163"/>
    </row>
    <row r="258" spans="2:2">
      <c r="B258" s="163"/>
    </row>
    <row r="259" spans="2:2">
      <c r="B259" s="163"/>
    </row>
    <row r="260" spans="2:2">
      <c r="B260" s="163"/>
    </row>
    <row r="261" spans="2:2">
      <c r="B261" s="163"/>
    </row>
    <row r="262" spans="2:2">
      <c r="B262" s="163"/>
    </row>
    <row r="263" spans="2:2">
      <c r="B263" s="163"/>
    </row>
    <row r="264" spans="2:2">
      <c r="B264" s="163"/>
    </row>
    <row r="265" spans="2:2">
      <c r="B265" s="163"/>
    </row>
    <row r="266" spans="2:2">
      <c r="B266" s="163"/>
    </row>
    <row r="267" spans="2:2">
      <c r="B267" s="163"/>
    </row>
    <row r="268" spans="2:2">
      <c r="B268" s="163"/>
    </row>
    <row r="269" spans="2:2">
      <c r="B269" s="163"/>
    </row>
    <row r="270" spans="2:2">
      <c r="B270" s="163"/>
    </row>
    <row r="271" spans="2:2">
      <c r="B271" s="163"/>
    </row>
    <row r="272" spans="2:2">
      <c r="B272" s="163"/>
    </row>
    <row r="273" spans="2:2">
      <c r="B273" s="163"/>
    </row>
    <row r="274" spans="2:2">
      <c r="B274" s="163"/>
    </row>
    <row r="275" spans="2:2">
      <c r="B275" s="163"/>
    </row>
    <row r="276" spans="2:2">
      <c r="B276" s="163"/>
    </row>
    <row r="277" spans="2:2">
      <c r="B277" s="163"/>
    </row>
    <row r="278" spans="2:2">
      <c r="B278" s="163"/>
    </row>
    <row r="279" spans="2:2">
      <c r="B279" s="163"/>
    </row>
    <row r="280" spans="2:2">
      <c r="B280" s="163"/>
    </row>
    <row r="281" spans="2:2">
      <c r="B281" s="163"/>
    </row>
    <row r="282" spans="2:2">
      <c r="B282" s="163"/>
    </row>
    <row r="283" spans="2:2">
      <c r="B283" s="163"/>
    </row>
    <row r="284" spans="2:2">
      <c r="B284" s="163"/>
    </row>
    <row r="285" spans="2:2">
      <c r="B285" s="163"/>
    </row>
    <row r="286" spans="2:2">
      <c r="B286" s="163"/>
    </row>
    <row r="287" spans="2:2">
      <c r="B287" s="163"/>
    </row>
    <row r="288" spans="2:2">
      <c r="B288" s="163"/>
    </row>
    <row r="289" spans="2:2">
      <c r="B289" s="163"/>
    </row>
    <row r="290" spans="2:2">
      <c r="B290" s="163"/>
    </row>
    <row r="291" spans="2:2">
      <c r="B291" s="163"/>
    </row>
    <row r="292" spans="2:2">
      <c r="B292" s="163"/>
    </row>
    <row r="293" spans="2:2">
      <c r="B293" s="163"/>
    </row>
    <row r="294" spans="2:2">
      <c r="B294" s="163"/>
    </row>
    <row r="295" spans="2:2">
      <c r="B295" s="163"/>
    </row>
    <row r="296" spans="2:2">
      <c r="B296" s="163"/>
    </row>
    <row r="297" spans="2:2">
      <c r="B297" s="163"/>
    </row>
    <row r="298" spans="2:2">
      <c r="B298" s="163"/>
    </row>
    <row r="299" spans="2:2">
      <c r="B299" s="163"/>
    </row>
    <row r="300" spans="2:2">
      <c r="B300" s="163"/>
    </row>
    <row r="301" spans="2:2">
      <c r="B301" s="163"/>
    </row>
    <row r="302" spans="2:2">
      <c r="B302" s="163"/>
    </row>
    <row r="303" spans="2:2">
      <c r="B303" s="163"/>
    </row>
    <row r="304" spans="2:2">
      <c r="B304" s="163"/>
    </row>
    <row r="305" spans="2:2">
      <c r="B305" s="163"/>
    </row>
    <row r="306" spans="2:2">
      <c r="B306" s="163"/>
    </row>
    <row r="307" spans="2:2">
      <c r="B307" s="163"/>
    </row>
    <row r="308" spans="2:2">
      <c r="B308" s="163"/>
    </row>
    <row r="309" spans="2:2">
      <c r="B309" s="163"/>
    </row>
    <row r="310" spans="2:2">
      <c r="B310" s="163"/>
    </row>
    <row r="311" spans="2:2">
      <c r="B311" s="163"/>
    </row>
    <row r="312" spans="2:2">
      <c r="B312" s="163"/>
    </row>
    <row r="313" spans="2:2">
      <c r="B313" s="163"/>
    </row>
    <row r="314" spans="2:2">
      <c r="B314" s="163"/>
    </row>
    <row r="315" spans="2:2">
      <c r="B315" s="163"/>
    </row>
    <row r="316" spans="2:2">
      <c r="B316" s="163"/>
    </row>
    <row r="317" spans="2:2">
      <c r="B317" s="163"/>
    </row>
    <row r="318" spans="2:2">
      <c r="B318" s="163"/>
    </row>
    <row r="319" spans="2:2">
      <c r="B319" s="163"/>
    </row>
    <row r="320" spans="2:2">
      <c r="B320" s="163"/>
    </row>
    <row r="321" spans="2:2">
      <c r="B321" s="163"/>
    </row>
    <row r="322" spans="2:2">
      <c r="B322" s="163"/>
    </row>
    <row r="323" spans="2:2">
      <c r="B323" s="163"/>
    </row>
    <row r="324" spans="2:2">
      <c r="B324" s="163"/>
    </row>
    <row r="325" spans="2:2">
      <c r="B325" s="163"/>
    </row>
    <row r="326" spans="2:2">
      <c r="B326" s="163"/>
    </row>
    <row r="327" spans="2:2">
      <c r="B327" s="163"/>
    </row>
    <row r="328" spans="2:2">
      <c r="B328" s="163"/>
    </row>
    <row r="329" spans="2:2">
      <c r="B329" s="163"/>
    </row>
    <row r="330" spans="2:2">
      <c r="B330" s="163"/>
    </row>
    <row r="331" spans="2:2">
      <c r="B331" s="163"/>
    </row>
    <row r="332" spans="2:2">
      <c r="B332" s="163"/>
    </row>
    <row r="333" spans="2:2">
      <c r="B333" s="163"/>
    </row>
    <row r="334" spans="2:2">
      <c r="B334" s="163"/>
    </row>
    <row r="335" spans="2:2">
      <c r="B335" s="163"/>
    </row>
    <row r="336" spans="2:2">
      <c r="B336" s="163"/>
    </row>
    <row r="337" spans="2:2">
      <c r="B337" s="163"/>
    </row>
    <row r="338" spans="2:2">
      <c r="B338" s="163"/>
    </row>
    <row r="339" spans="2:2">
      <c r="B339" s="163"/>
    </row>
    <row r="340" spans="2:2">
      <c r="B340" s="163"/>
    </row>
    <row r="341" spans="2:2">
      <c r="B341" s="163"/>
    </row>
    <row r="342" spans="2:2">
      <c r="B342" s="163"/>
    </row>
    <row r="343" spans="2:2">
      <c r="B343" s="163"/>
    </row>
    <row r="344" spans="2:2">
      <c r="B344" s="163"/>
    </row>
    <row r="345" spans="2:2">
      <c r="B345" s="163"/>
    </row>
    <row r="346" spans="2:2">
      <c r="B346" s="163"/>
    </row>
    <row r="347" spans="2:2">
      <c r="B347" s="163"/>
    </row>
    <row r="348" spans="2:2">
      <c r="B348" s="163"/>
    </row>
    <row r="349" spans="2:2">
      <c r="B349" s="163"/>
    </row>
    <row r="350" spans="2:2">
      <c r="B350" s="163"/>
    </row>
    <row r="351" spans="2:2">
      <c r="B351" s="163"/>
    </row>
    <row r="352" spans="2:2">
      <c r="B352" s="163"/>
    </row>
    <row r="353" spans="2:2">
      <c r="B353" s="163"/>
    </row>
    <row r="354" spans="2:2">
      <c r="B354" s="163"/>
    </row>
    <row r="355" spans="2:2">
      <c r="B355" s="163"/>
    </row>
    <row r="356" spans="2:2">
      <c r="B356" s="163"/>
    </row>
    <row r="357" spans="2:2">
      <c r="B357" s="163"/>
    </row>
    <row r="358" spans="2:2">
      <c r="B358" s="163"/>
    </row>
    <row r="359" spans="2:2">
      <c r="B359" s="163"/>
    </row>
    <row r="360" spans="2:2">
      <c r="B360" s="163"/>
    </row>
    <row r="361" spans="2:2">
      <c r="B361" s="163"/>
    </row>
    <row r="362" spans="2:2">
      <c r="B362" s="163"/>
    </row>
    <row r="363" spans="2:2">
      <c r="B363" s="163"/>
    </row>
    <row r="364" spans="2:2">
      <c r="B364" s="163"/>
    </row>
    <row r="365" spans="2:2">
      <c r="B365" s="163"/>
    </row>
    <row r="366" spans="2:2">
      <c r="B366" s="163"/>
    </row>
    <row r="367" spans="2:2">
      <c r="B367" s="163"/>
    </row>
    <row r="368" spans="2:2">
      <c r="B368" s="163"/>
    </row>
    <row r="369" spans="2:2">
      <c r="B369" s="163"/>
    </row>
    <row r="370" spans="2:2">
      <c r="B370" s="163"/>
    </row>
    <row r="371" spans="2:2">
      <c r="B371" s="163"/>
    </row>
    <row r="372" spans="2:2">
      <c r="B372" s="163"/>
    </row>
    <row r="373" spans="2:2">
      <c r="B373" s="163"/>
    </row>
    <row r="374" spans="2:2">
      <c r="B374" s="163"/>
    </row>
    <row r="375" spans="2:2">
      <c r="B375" s="163"/>
    </row>
    <row r="376" spans="2:2">
      <c r="B376" s="163"/>
    </row>
    <row r="377" spans="2:2">
      <c r="B377" s="163"/>
    </row>
    <row r="378" spans="2:2">
      <c r="B378" s="163"/>
    </row>
    <row r="379" spans="2:2">
      <c r="B379" s="163"/>
    </row>
    <row r="380" spans="2:2">
      <c r="B380" s="163"/>
    </row>
    <row r="381" spans="2:2">
      <c r="B381" s="163"/>
    </row>
    <row r="382" spans="2:2">
      <c r="B382" s="163"/>
    </row>
    <row r="383" spans="2:2">
      <c r="B383" s="163"/>
    </row>
    <row r="384" spans="2:2">
      <c r="B384" s="163"/>
    </row>
    <row r="385" spans="2:2">
      <c r="B385" s="163"/>
    </row>
    <row r="386" spans="2:2">
      <c r="B386" s="163"/>
    </row>
    <row r="387" spans="2:2">
      <c r="B387" s="163"/>
    </row>
    <row r="388" spans="2:2">
      <c r="B388" s="163"/>
    </row>
    <row r="389" spans="2:2">
      <c r="B389" s="163"/>
    </row>
    <row r="390" spans="2:2">
      <c r="B390" s="163"/>
    </row>
    <row r="391" spans="2:2">
      <c r="B391" s="163"/>
    </row>
    <row r="392" spans="2:2">
      <c r="B392" s="163"/>
    </row>
    <row r="393" spans="2:2">
      <c r="B393" s="163"/>
    </row>
    <row r="394" spans="2:2">
      <c r="B394" s="163"/>
    </row>
    <row r="395" spans="2:2">
      <c r="B395" s="163"/>
    </row>
    <row r="396" spans="2:2">
      <c r="B396" s="163"/>
    </row>
    <row r="397" spans="2:2">
      <c r="B397" s="163"/>
    </row>
    <row r="398" spans="2:2">
      <c r="B398" s="163"/>
    </row>
    <row r="399" spans="2:2">
      <c r="B399" s="163"/>
    </row>
    <row r="400" spans="2:2">
      <c r="B400" s="163"/>
    </row>
    <row r="401" spans="2:2">
      <c r="B401" s="163"/>
    </row>
    <row r="402" spans="2:2">
      <c r="B402" s="163"/>
    </row>
    <row r="403" spans="2:2">
      <c r="B403" s="163"/>
    </row>
    <row r="404" spans="2:2">
      <c r="B404" s="163"/>
    </row>
    <row r="405" spans="2:2">
      <c r="B405" s="163"/>
    </row>
    <row r="406" spans="2:2">
      <c r="B406" s="163"/>
    </row>
    <row r="407" spans="2:2">
      <c r="B407" s="163"/>
    </row>
    <row r="408" spans="2:2">
      <c r="B408" s="163"/>
    </row>
    <row r="409" spans="2:2">
      <c r="B409" s="163"/>
    </row>
    <row r="410" spans="2:2">
      <c r="B410" s="163"/>
    </row>
    <row r="411" spans="2:2">
      <c r="B411" s="163"/>
    </row>
    <row r="412" spans="2:2">
      <c r="B412" s="163"/>
    </row>
    <row r="413" spans="2:2">
      <c r="B413" s="163"/>
    </row>
    <row r="414" spans="2:2">
      <c r="B414" s="163"/>
    </row>
    <row r="415" spans="2:2">
      <c r="B415" s="163"/>
    </row>
    <row r="416" spans="2:2">
      <c r="B416" s="163"/>
    </row>
    <row r="417" spans="2:2">
      <c r="B417" s="163"/>
    </row>
    <row r="418" spans="2:2">
      <c r="B418" s="163"/>
    </row>
    <row r="419" spans="2:2">
      <c r="B419" s="163"/>
    </row>
    <row r="420" spans="2:2">
      <c r="B420" s="163"/>
    </row>
    <row r="421" spans="2:2">
      <c r="B421" s="163"/>
    </row>
    <row r="422" spans="2:2">
      <c r="B422" s="163"/>
    </row>
    <row r="423" spans="2:2">
      <c r="B423" s="163"/>
    </row>
    <row r="424" spans="2:2">
      <c r="B424" s="163"/>
    </row>
    <row r="425" spans="2:2">
      <c r="B425" s="163"/>
    </row>
    <row r="426" spans="2:2">
      <c r="B426" s="163"/>
    </row>
    <row r="427" spans="2:2">
      <c r="B427" s="163"/>
    </row>
    <row r="428" spans="2:2">
      <c r="B428" s="163"/>
    </row>
    <row r="429" spans="2:2">
      <c r="B429" s="163"/>
    </row>
    <row r="430" spans="2:2">
      <c r="B430" s="163"/>
    </row>
    <row r="431" spans="2:2">
      <c r="B431" s="163"/>
    </row>
    <row r="432" spans="2:2">
      <c r="B432" s="163"/>
    </row>
    <row r="433" spans="2:2">
      <c r="B433" s="163"/>
    </row>
    <row r="434" spans="2:2">
      <c r="B434" s="163"/>
    </row>
    <row r="435" spans="2:2">
      <c r="B435" s="163"/>
    </row>
    <row r="436" spans="2:2">
      <c r="B436" s="163"/>
    </row>
    <row r="437" spans="2:2">
      <c r="B437" s="163"/>
    </row>
    <row r="438" spans="2:2">
      <c r="B438" s="163"/>
    </row>
    <row r="439" spans="2:2">
      <c r="B439" s="163"/>
    </row>
    <row r="440" spans="2:2">
      <c r="B440" s="163"/>
    </row>
    <row r="441" spans="2:2">
      <c r="B441" s="163"/>
    </row>
    <row r="442" spans="2:2">
      <c r="B442" s="163"/>
    </row>
    <row r="443" spans="2:2">
      <c r="B443" s="163"/>
    </row>
    <row r="444" spans="2:2">
      <c r="B444" s="163"/>
    </row>
    <row r="445" spans="2:2">
      <c r="B445" s="163"/>
    </row>
    <row r="446" spans="2:2">
      <c r="B446" s="163"/>
    </row>
    <row r="447" spans="2:2">
      <c r="B447" s="163"/>
    </row>
    <row r="448" spans="2:2">
      <c r="B448" s="163"/>
    </row>
    <row r="449" spans="2:2">
      <c r="B449" s="163"/>
    </row>
    <row r="450" spans="2:2">
      <c r="B450" s="163"/>
    </row>
    <row r="451" spans="2:2">
      <c r="B451" s="163"/>
    </row>
    <row r="452" spans="2:2">
      <c r="B452" s="163"/>
    </row>
    <row r="453" spans="2:2">
      <c r="B453" s="163"/>
    </row>
    <row r="454" spans="2:2">
      <c r="B454" s="163"/>
    </row>
    <row r="455" spans="2:2">
      <c r="B455" s="163"/>
    </row>
    <row r="456" spans="2:2">
      <c r="B456" s="163"/>
    </row>
    <row r="457" spans="2:2">
      <c r="B457" s="163"/>
    </row>
    <row r="458" spans="2:2">
      <c r="B458" s="163"/>
    </row>
    <row r="459" spans="2:2">
      <c r="B459" s="163"/>
    </row>
    <row r="460" spans="2:2">
      <c r="B460" s="163"/>
    </row>
    <row r="461" spans="2:2">
      <c r="B461" s="163"/>
    </row>
    <row r="462" spans="2:2">
      <c r="B462" s="163"/>
    </row>
    <row r="463" spans="2:2">
      <c r="B463" s="163"/>
    </row>
    <row r="464" spans="2:2">
      <c r="B464" s="163"/>
    </row>
    <row r="465" spans="2:2">
      <c r="B465" s="163"/>
    </row>
    <row r="466" spans="2:2">
      <c r="B466" s="163"/>
    </row>
    <row r="467" spans="2:2">
      <c r="B467" s="163"/>
    </row>
    <row r="468" spans="2:2">
      <c r="B468" s="163"/>
    </row>
    <row r="469" spans="2:2">
      <c r="B469" s="163"/>
    </row>
    <row r="470" spans="2:2">
      <c r="B470" s="163"/>
    </row>
    <row r="471" spans="2:2">
      <c r="B471" s="163"/>
    </row>
    <row r="472" spans="2:2">
      <c r="B472" s="163"/>
    </row>
    <row r="473" spans="2:2">
      <c r="B473" s="163"/>
    </row>
    <row r="474" spans="2:2">
      <c r="B474" s="163"/>
    </row>
    <row r="475" spans="2:2">
      <c r="B475" s="163"/>
    </row>
    <row r="476" spans="2:2">
      <c r="B476" s="163"/>
    </row>
    <row r="477" spans="2:2">
      <c r="B477" s="163"/>
    </row>
    <row r="478" spans="2:2">
      <c r="B478" s="163"/>
    </row>
    <row r="479" spans="2:2">
      <c r="B479" s="163"/>
    </row>
    <row r="480" spans="2:2">
      <c r="B480" s="163"/>
    </row>
    <row r="481" spans="2:2">
      <c r="B481" s="163"/>
    </row>
    <row r="482" spans="2:2">
      <c r="B482" s="163"/>
    </row>
    <row r="483" spans="2:2">
      <c r="B483" s="163"/>
    </row>
    <row r="484" spans="2:2">
      <c r="B484" s="163"/>
    </row>
    <row r="485" spans="2:2">
      <c r="B485" s="163"/>
    </row>
    <row r="486" spans="2:2">
      <c r="B486" s="163"/>
    </row>
    <row r="487" spans="2:2">
      <c r="B487" s="163"/>
    </row>
    <row r="488" spans="2:2">
      <c r="B488" s="163"/>
    </row>
    <row r="489" spans="2:2">
      <c r="B489" s="163"/>
    </row>
    <row r="490" spans="2:2">
      <c r="B490" s="163"/>
    </row>
    <row r="491" spans="2:2">
      <c r="B491" s="163"/>
    </row>
    <row r="492" spans="2:2">
      <c r="B492" s="163"/>
    </row>
    <row r="493" spans="2:2">
      <c r="B493" s="163"/>
    </row>
    <row r="494" spans="2:2">
      <c r="B494" s="163"/>
    </row>
    <row r="495" spans="2:2">
      <c r="B495" s="163"/>
    </row>
    <row r="496" spans="2:2">
      <c r="B496" s="163"/>
    </row>
    <row r="497" spans="2:2">
      <c r="B497" s="163"/>
    </row>
    <row r="498" spans="2:2">
      <c r="B498" s="163"/>
    </row>
    <row r="499" spans="2:2">
      <c r="B499" s="163"/>
    </row>
    <row r="500" spans="2:2">
      <c r="B500" s="163"/>
    </row>
    <row r="501" spans="2:2">
      <c r="B501" s="163"/>
    </row>
    <row r="502" spans="2:2">
      <c r="B502" s="163"/>
    </row>
    <row r="503" spans="2:2">
      <c r="B503" s="163"/>
    </row>
    <row r="504" spans="2:2">
      <c r="B504" s="163"/>
    </row>
    <row r="505" spans="2:2">
      <c r="B505" s="163"/>
    </row>
    <row r="506" spans="2:2">
      <c r="B506" s="163"/>
    </row>
    <row r="507" spans="2:2">
      <c r="B507" s="163"/>
    </row>
    <row r="508" spans="2:2">
      <c r="B508" s="163"/>
    </row>
    <row r="509" spans="2:2">
      <c r="B509" s="163"/>
    </row>
    <row r="510" spans="2:2">
      <c r="B510" s="163"/>
    </row>
    <row r="511" spans="2:2">
      <c r="B511" s="163"/>
    </row>
    <row r="512" spans="2:2">
      <c r="B512" s="163"/>
    </row>
    <row r="513" spans="2:2">
      <c r="B513" s="163"/>
    </row>
    <row r="514" spans="2:2">
      <c r="B514" s="163"/>
    </row>
    <row r="515" spans="2:2">
      <c r="B515" s="163"/>
    </row>
    <row r="516" spans="2:2">
      <c r="B516" s="163"/>
    </row>
    <row r="517" spans="2:2">
      <c r="B517" s="163"/>
    </row>
    <row r="518" spans="2:2">
      <c r="B518" s="163"/>
    </row>
    <row r="519" spans="2:2">
      <c r="B519" s="163"/>
    </row>
    <row r="520" spans="2:2">
      <c r="B520" s="163"/>
    </row>
    <row r="521" spans="2:2">
      <c r="B521" s="163"/>
    </row>
    <row r="522" spans="2:2">
      <c r="B522" s="163"/>
    </row>
    <row r="523" spans="2:2">
      <c r="B523" s="163"/>
    </row>
    <row r="524" spans="2:2">
      <c r="B524" s="163"/>
    </row>
    <row r="525" spans="2:2">
      <c r="B525" s="163"/>
    </row>
    <row r="526" spans="2:2">
      <c r="B526" s="163"/>
    </row>
    <row r="527" spans="2:2">
      <c r="B527" s="163"/>
    </row>
    <row r="528" spans="2:2">
      <c r="B528" s="163"/>
    </row>
    <row r="529" spans="2:2">
      <c r="B529" s="163"/>
    </row>
    <row r="530" spans="2:2">
      <c r="B530" s="163"/>
    </row>
    <row r="531" spans="2:2">
      <c r="B531" s="163"/>
    </row>
    <row r="532" spans="2:2">
      <c r="B532" s="163"/>
    </row>
    <row r="533" spans="2:2">
      <c r="B533" s="163"/>
    </row>
    <row r="534" spans="2:2">
      <c r="B534" s="163"/>
    </row>
    <row r="535" spans="2:2">
      <c r="B535" s="163"/>
    </row>
    <row r="536" spans="2:2">
      <c r="B536" s="163"/>
    </row>
    <row r="537" spans="2:2">
      <c r="B537" s="163"/>
    </row>
    <row r="538" spans="2:2">
      <c r="B538" s="163"/>
    </row>
    <row r="539" spans="2:2">
      <c r="B539" s="163"/>
    </row>
    <row r="540" spans="2:2">
      <c r="B540" s="163"/>
    </row>
    <row r="541" spans="2:2">
      <c r="B541" s="163"/>
    </row>
    <row r="542" spans="2:2">
      <c r="B542" s="163"/>
    </row>
    <row r="543" spans="2:2">
      <c r="B543" s="163"/>
    </row>
    <row r="544" spans="2:2">
      <c r="B544" s="163"/>
    </row>
    <row r="545" spans="2:2">
      <c r="B545" s="163"/>
    </row>
    <row r="546" spans="2:2">
      <c r="B546" s="163"/>
    </row>
    <row r="547" spans="2:2">
      <c r="B547" s="163"/>
    </row>
    <row r="548" spans="2:2">
      <c r="B548" s="163"/>
    </row>
    <row r="549" spans="2:2">
      <c r="B549" s="163"/>
    </row>
    <row r="550" spans="2:2">
      <c r="B550" s="163"/>
    </row>
    <row r="551" spans="2:2">
      <c r="B551" s="163"/>
    </row>
    <row r="552" spans="2:2">
      <c r="B552" s="163"/>
    </row>
  </sheetData>
  <autoFilter ref="A5:G38"/>
  <customSheetViews>
    <customSheetView guid="{44B5F5DE-C96C-4269-969A-574D4EEEEEF5}" showPageBreaks="1" printArea="1" showAutoFilter="1" view="pageBreakPreview">
      <selection activeCell="L28" sqref="L28"/>
      <pageMargins left="0.74803149606299202" right="0.74803149606299202" top="0.74803149606299202" bottom="4.13" header="0.35" footer="3"/>
      <printOptions horizontalCentered="1"/>
      <pageSetup paperSize="5" orientation="portrait" r:id="rId1"/>
      <headerFooter alignWithMargins="0">
        <oddFooter>&amp;C{x}</oddFooter>
      </headerFooter>
      <autoFilter ref="B1:R1"/>
    </customSheetView>
    <customSheetView guid="{BDCF7345-18B1-4C88-89F2-E67F940CDF85}" showPageBreaks="1" printArea="1" showAutoFilter="1" view="pageBreakPreview">
      <pane ySplit="5" topLeftCell="A6" activePane="bottomLeft" state="frozen"/>
      <selection pane="bottomLeft" activeCell="J16" sqref="J16"/>
      <pageMargins left="0.74803149606299202" right="0.74803149606299202" top="0.74803149606299202" bottom="4.13" header="0.35" footer="3.67"/>
      <printOptions horizontalCentered="1"/>
      <pageSetup paperSize="9" orientation="portrait" r:id="rId2"/>
      <headerFooter alignWithMargins="0">
        <oddFooter>&amp;C&amp;"Times New Roman,Bold"&amp;11{iv}</oddFooter>
      </headerFooter>
      <autoFilter ref="B1:R1"/>
    </customSheetView>
    <customSheetView guid="{F13B090A-ECDA-4418-9F13-644A873400E7}" scale="175" showRuler="0" topLeftCell="A44">
      <selection activeCell="K56" sqref="K56"/>
      <pageMargins left="0.74803149606299213" right="0.74803149606299213" top="0.74803149606299213" bottom="4.1338582677165361" header="0.51181102362204722" footer="0"/>
      <printOptions horizontalCentered="1"/>
      <pageSetup paperSize="9" orientation="portrait" r:id="rId3"/>
      <headerFooter alignWithMargins="0"/>
    </customSheetView>
    <customSheetView guid="{63DB0950-E90F-4380-862C-985B5EB19119}" scale="130" showPageBreaks="1" view="pageBreakPreview" showRuler="0" topLeftCell="A13">
      <selection activeCell="K22" sqref="K22"/>
      <rowBreaks count="4" manualBreakCount="4">
        <brk id="19" min="6" max="8" man="1"/>
        <brk id="32" min="6" max="8" man="1"/>
        <brk id="48" max="12" man="1"/>
        <brk id="50" max="8" man="1"/>
      </rowBreaks>
      <colBreaks count="1" manualBreakCount="1">
        <brk id="9" max="1048575" man="1"/>
      </colBreaks>
      <pageMargins left="0.74803149606299213" right="0.74803149606299213" top="0.74803149606299213" bottom="4.1338582677165361" header="0.51181102362204722" footer="0"/>
      <printOptions horizontalCentered="1"/>
      <pageSetup paperSize="9" scale="73" orientation="landscape" r:id="rId4"/>
      <headerFooter alignWithMargins="0"/>
    </customSheetView>
    <customSheetView guid="{7CE36697-C418-4ED3-BCF0-EA686CB40E87}" scale="130" showPageBreaks="1" printArea="1" view="pageBreakPreview" showRuler="0" topLeftCell="A43">
      <selection activeCell="H59" sqref="H59"/>
      <rowBreaks count="4" manualBreakCount="4">
        <brk id="19" min="6" max="8" man="1"/>
        <brk id="32" min="6" max="8" man="1"/>
        <brk id="48" max="12" man="1"/>
        <brk id="50" max="8" man="1"/>
      </rowBreaks>
      <colBreaks count="1" manualBreakCount="1">
        <brk id="9" max="1048575" man="1"/>
      </colBreaks>
      <pageMargins left="0.74803149606299213" right="0.74803149606299213" top="0.74803149606299213" bottom="4.1338582677165361" header="0.51181102362204722" footer="0"/>
      <printOptions horizontalCentered="1"/>
      <pageSetup paperSize="9" scale="73" orientation="landscape" r:id="rId5"/>
      <headerFooter alignWithMargins="0"/>
    </customSheetView>
    <customSheetView guid="{0A01029B-7B3B-461F-BED3-37847DEE34DD}" showPageBreaks="1" printArea="1" showAutoFilter="1" view="pageBreakPreview" topLeftCell="B1">
      <pane ySplit="5" topLeftCell="A6" activePane="bottomLeft" state="frozen"/>
      <selection pane="bottomLeft" activeCell="B16" sqref="B16"/>
      <pageMargins left="0.74803149606299202" right="0.74803149606299202" top="0.74803149606299202" bottom="4.13" header="0.35" footer="3.67"/>
      <printOptions horizontalCentered="1"/>
      <pageSetup paperSize="9" orientation="portrait" r:id="rId6"/>
      <headerFooter alignWithMargins="0">
        <oddFooter>&amp;C&amp;"Times New Roman,Bold"&amp;11{iv}</oddFooter>
      </headerFooter>
      <autoFilter ref="B1:Q1"/>
    </customSheetView>
    <customSheetView guid="{E4E8F753-76B4-42E1-AD26-8B3589CB8A4B}" showPageBreaks="1" printArea="1" showAutoFilter="1" view="pageBreakPreview" showRuler="0">
      <pane ySplit="5" topLeftCell="A23" activePane="bottomLeft" state="frozen"/>
      <selection pane="bottomLeft" activeCell="S31" sqref="S31"/>
      <pageMargins left="0.74803149606299202" right="0.74803149606299202" top="0.74803149606299202" bottom="4.13" header="0.35" footer="3.67"/>
      <printOptions horizontalCentered="1"/>
      <pageSetup paperSize="9" orientation="portrait" r:id="rId7"/>
      <headerFooter alignWithMargins="0">
        <oddFooter>&amp;C&amp;"Times New Roman,Bold"&amp;11{iv}</oddFooter>
      </headerFooter>
      <autoFilter ref="B1:R1"/>
    </customSheetView>
    <customSheetView guid="{CBFC2224-D3AC-4AA3-8CE4-B555FCF23158}" showPageBreaks="1" printArea="1" showAutoFilter="1" view="pageBreakPreview">
      <pane ySplit="5" topLeftCell="A12" activePane="bottomLeft" state="frozen"/>
      <selection pane="bottomLeft" activeCell="E16" sqref="E16"/>
      <pageMargins left="0.74803149606299202" right="0.74803149606299202" top="0.74803149606299202" bottom="4.13" header="0.35" footer="3.67"/>
      <printOptions horizontalCentered="1"/>
      <pageSetup paperSize="9" orientation="portrait" r:id="rId8"/>
      <headerFooter alignWithMargins="0">
        <oddFooter>&amp;C&amp;"Times New Roman,Bold"&amp;11{iv}</oddFooter>
      </headerFooter>
      <autoFilter ref="B1:R1"/>
    </customSheetView>
  </customSheetViews>
  <mergeCells count="10">
    <mergeCell ref="M51:N51"/>
    <mergeCell ref="M52:N52"/>
    <mergeCell ref="M53:N53"/>
    <mergeCell ref="M54:N54"/>
    <mergeCell ref="M55:N55"/>
    <mergeCell ref="A2:G2"/>
    <mergeCell ref="H49:J49"/>
    <mergeCell ref="I51:J51"/>
    <mergeCell ref="I52:J52"/>
    <mergeCell ref="I53:J53"/>
  </mergeCells>
  <phoneticPr fontId="25" type="noConversion"/>
  <printOptions horizontalCentered="1"/>
  <pageMargins left="0.74803149606299213" right="0.74803149606299213" top="0.74803149606299213" bottom="3.5433070866141736" header="0.35433070866141736" footer="2.9921259842519685"/>
  <pageSetup paperSize="9" orientation="portrait" r:id="rId9"/>
  <headerFooter scaleWithDoc="0" alignWithMargins="0">
    <oddFooter>&amp;C{v}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syncVertical="1" syncRef="A16" transitionEvaluation="1"/>
  <dimension ref="A1:AF43"/>
  <sheetViews>
    <sheetView view="pageBreakPreview" topLeftCell="A16" zoomScaleSheetLayoutView="100" workbookViewId="0">
      <selection activeCell="K27" sqref="K27"/>
    </sheetView>
  </sheetViews>
  <sheetFormatPr defaultColWidth="12.42578125" defaultRowHeight="12.75"/>
  <cols>
    <col min="1" max="1" width="5.42578125" style="461" customWidth="1"/>
    <col min="2" max="2" width="8.85546875" style="487" customWidth="1"/>
    <col min="3" max="3" width="33.28515625" style="460" customWidth="1"/>
    <col min="4" max="4" width="7.42578125" style="485" customWidth="1"/>
    <col min="5" max="5" width="9.42578125" style="485" customWidth="1"/>
    <col min="6" max="6" width="10.5703125" style="488" customWidth="1"/>
    <col min="7" max="7" width="9" style="460" customWidth="1"/>
    <col min="8" max="8" width="2.5703125" style="460" customWidth="1"/>
    <col min="9" max="9" width="5.5703125" style="486" customWidth="1"/>
    <col min="10" max="10" width="7" style="460" customWidth="1"/>
    <col min="11" max="16384" width="12.42578125" style="460"/>
  </cols>
  <sheetData>
    <row r="1" spans="1:32">
      <c r="A1" s="1665" t="s">
        <v>358</v>
      </c>
      <c r="B1" s="1665"/>
      <c r="C1" s="1665"/>
      <c r="D1" s="1665"/>
      <c r="E1" s="1665"/>
      <c r="F1" s="1665"/>
      <c r="G1" s="1665"/>
      <c r="H1" s="931"/>
      <c r="I1" s="459"/>
    </row>
    <row r="2" spans="1:32">
      <c r="A2" s="1665" t="s">
        <v>359</v>
      </c>
      <c r="B2" s="1665"/>
      <c r="C2" s="1665"/>
      <c r="D2" s="1665"/>
      <c r="E2" s="1665"/>
      <c r="F2" s="1665"/>
      <c r="G2" s="1665"/>
      <c r="H2" s="931"/>
      <c r="I2" s="459"/>
      <c r="J2" s="1841"/>
      <c r="K2" s="1841"/>
      <c r="L2" s="1841"/>
      <c r="M2" s="1841"/>
      <c r="N2" s="1841"/>
      <c r="O2" s="1841"/>
      <c r="P2" s="1841"/>
      <c r="Q2" s="1841"/>
      <c r="R2" s="1841"/>
      <c r="S2" s="1841"/>
      <c r="T2" s="1841"/>
      <c r="U2" s="1841"/>
      <c r="V2" s="1841"/>
      <c r="W2" s="1841"/>
      <c r="X2" s="1841"/>
      <c r="Y2" s="1841"/>
      <c r="Z2" s="1841"/>
      <c r="AA2" s="1841"/>
      <c r="AB2" s="1841"/>
      <c r="AC2" s="1841"/>
      <c r="AD2" s="1841"/>
    </row>
    <row r="3" spans="1:32">
      <c r="B3" s="462"/>
      <c r="C3" s="463"/>
      <c r="D3" s="464"/>
      <c r="E3" s="465"/>
      <c r="F3" s="466"/>
      <c r="G3" s="467"/>
      <c r="H3" s="467"/>
      <c r="I3" s="468"/>
      <c r="J3" s="1841"/>
      <c r="K3" s="1841"/>
      <c r="L3" s="1841"/>
      <c r="M3" s="1841"/>
      <c r="N3" s="1841"/>
      <c r="O3" s="1841"/>
      <c r="P3" s="1841"/>
      <c r="Q3" s="1841"/>
      <c r="R3" s="1841"/>
      <c r="S3" s="1841"/>
      <c r="T3" s="1841"/>
      <c r="U3" s="1841"/>
      <c r="V3" s="1841"/>
      <c r="W3" s="1841"/>
      <c r="X3" s="1841"/>
      <c r="Y3" s="1841"/>
      <c r="Z3" s="1841"/>
      <c r="AA3" s="1841"/>
      <c r="AB3" s="1841"/>
      <c r="AC3" s="1841"/>
      <c r="AD3" s="1841"/>
    </row>
    <row r="4" spans="1:32">
      <c r="A4" s="1589" t="s">
        <v>436</v>
      </c>
      <c r="B4" s="1589"/>
      <c r="C4" s="1589"/>
      <c r="D4" s="1589"/>
      <c r="E4" s="1589"/>
      <c r="F4" s="1589"/>
      <c r="G4" s="1589"/>
      <c r="H4" s="926"/>
      <c r="I4" s="226"/>
      <c r="J4" s="1841"/>
      <c r="K4" s="1841"/>
      <c r="L4" s="1841"/>
      <c r="M4" s="1841"/>
      <c r="N4" s="1841"/>
      <c r="O4" s="1841"/>
      <c r="P4" s="1841"/>
      <c r="Q4" s="1841"/>
      <c r="R4" s="1841"/>
      <c r="S4" s="1841"/>
      <c r="T4" s="1841"/>
      <c r="U4" s="1841"/>
      <c r="V4" s="1841"/>
      <c r="W4" s="1841"/>
      <c r="X4" s="1841"/>
      <c r="Y4" s="1841"/>
      <c r="Z4" s="1841"/>
      <c r="AA4" s="1841"/>
      <c r="AB4" s="1841"/>
      <c r="AC4" s="1841"/>
      <c r="AD4" s="1841"/>
    </row>
    <row r="5" spans="1:32" ht="13.5">
      <c r="A5" s="125"/>
      <c r="B5" s="1590"/>
      <c r="C5" s="1590"/>
      <c r="D5" s="1590"/>
      <c r="E5" s="1590"/>
      <c r="F5" s="1590"/>
      <c r="G5" s="1590"/>
      <c r="H5" s="927"/>
      <c r="I5" s="224"/>
      <c r="J5" s="1841"/>
      <c r="K5" s="1841"/>
      <c r="L5" s="1841"/>
      <c r="M5" s="1841"/>
      <c r="N5" s="1841"/>
      <c r="O5" s="1841"/>
      <c r="P5" s="1841"/>
      <c r="Q5" s="1841"/>
      <c r="R5" s="1841"/>
      <c r="S5" s="1841"/>
      <c r="T5" s="1841"/>
      <c r="U5" s="1841"/>
      <c r="V5" s="1841"/>
      <c r="W5" s="1841"/>
      <c r="X5" s="1841"/>
      <c r="Y5" s="1841"/>
      <c r="Z5" s="1841"/>
      <c r="AA5" s="1841"/>
      <c r="AB5" s="1841"/>
      <c r="AC5" s="1841"/>
      <c r="AD5" s="1841"/>
    </row>
    <row r="6" spans="1:32">
      <c r="A6" s="125"/>
      <c r="B6" s="104"/>
      <c r="C6" s="104"/>
      <c r="D6" s="135"/>
      <c r="E6" s="136" t="s">
        <v>30</v>
      </c>
      <c r="F6" s="469" t="s">
        <v>31</v>
      </c>
      <c r="G6" s="136" t="s">
        <v>195</v>
      </c>
      <c r="H6" s="107"/>
      <c r="I6" s="225"/>
      <c r="J6" s="1841"/>
      <c r="K6" s="1841"/>
      <c r="L6" s="1841"/>
      <c r="M6" s="1841"/>
      <c r="N6" s="1841"/>
      <c r="O6" s="1841"/>
      <c r="P6" s="1841"/>
      <c r="Q6" s="1841"/>
      <c r="R6" s="1841"/>
      <c r="S6" s="1841"/>
      <c r="T6" s="1841"/>
      <c r="U6" s="1841"/>
      <c r="V6" s="1841"/>
      <c r="W6" s="1841"/>
      <c r="X6" s="1841"/>
      <c r="Y6" s="1841"/>
      <c r="Z6" s="1841"/>
      <c r="AA6" s="1841"/>
      <c r="AB6" s="1841"/>
      <c r="AC6" s="1841"/>
      <c r="AD6" s="1841"/>
    </row>
    <row r="7" spans="1:32">
      <c r="A7" s="125"/>
      <c r="B7" s="138" t="s">
        <v>32</v>
      </c>
      <c r="C7" s="104" t="s">
        <v>33</v>
      </c>
      <c r="D7" s="139" t="s">
        <v>108</v>
      </c>
      <c r="E7" s="106">
        <v>497948</v>
      </c>
      <c r="F7" s="470">
        <v>20000</v>
      </c>
      <c r="G7" s="106">
        <f>SUM(E7:F7)</f>
        <v>517948</v>
      </c>
      <c r="H7" s="106"/>
      <c r="I7" s="221"/>
      <c r="J7" s="1841"/>
      <c r="K7" s="1841"/>
      <c r="L7" s="1841"/>
      <c r="M7" s="1841"/>
      <c r="N7" s="1841"/>
      <c r="O7" s="1841"/>
      <c r="P7" s="1841"/>
      <c r="Q7" s="1841"/>
      <c r="R7" s="1841"/>
      <c r="S7" s="1841"/>
      <c r="T7" s="1841"/>
      <c r="U7" s="1841"/>
      <c r="V7" s="1841"/>
      <c r="W7" s="1841"/>
      <c r="X7" s="1841"/>
      <c r="Y7" s="1841"/>
      <c r="Z7" s="1841"/>
      <c r="AA7" s="1841"/>
      <c r="AB7" s="1841"/>
      <c r="AC7" s="1841"/>
      <c r="AD7" s="1841"/>
    </row>
    <row r="8" spans="1:32">
      <c r="A8" s="125"/>
      <c r="B8" s="138" t="s">
        <v>34</v>
      </c>
      <c r="C8" s="141" t="s">
        <v>35</v>
      </c>
      <c r="D8" s="142"/>
      <c r="E8" s="107"/>
      <c r="F8" s="471"/>
      <c r="G8" s="107"/>
      <c r="H8" s="107"/>
      <c r="I8" s="225"/>
      <c r="J8" s="1841"/>
      <c r="K8" s="1841"/>
      <c r="L8" s="1841"/>
      <c r="M8" s="1841"/>
      <c r="N8" s="1841"/>
      <c r="O8" s="1841"/>
      <c r="P8" s="1841"/>
      <c r="Q8" s="1841"/>
      <c r="R8" s="1841"/>
      <c r="S8" s="1841"/>
      <c r="T8" s="1841"/>
      <c r="U8" s="1841"/>
      <c r="V8" s="1841"/>
      <c r="W8" s="1841"/>
      <c r="X8" s="1841"/>
      <c r="Y8" s="1841"/>
      <c r="Z8" s="1841"/>
      <c r="AA8" s="1841"/>
      <c r="AB8" s="1841"/>
      <c r="AC8" s="1841"/>
      <c r="AD8" s="1841"/>
    </row>
    <row r="9" spans="1:32">
      <c r="A9" s="125"/>
      <c r="B9" s="138"/>
      <c r="C9" s="141" t="s">
        <v>192</v>
      </c>
      <c r="D9" s="142" t="s">
        <v>108</v>
      </c>
      <c r="E9" s="472">
        <f>G24</f>
        <v>2500</v>
      </c>
      <c r="F9" s="1011">
        <v>0</v>
      </c>
      <c r="G9" s="472">
        <f>SUM(E9:F9)</f>
        <v>2500</v>
      </c>
      <c r="H9" s="472"/>
      <c r="I9" s="225"/>
      <c r="J9" s="1841"/>
      <c r="K9" s="1841"/>
      <c r="L9" s="1841"/>
      <c r="M9" s="1841"/>
      <c r="N9" s="1841"/>
      <c r="O9" s="1841"/>
      <c r="P9" s="1841"/>
      <c r="Q9" s="1841"/>
      <c r="R9" s="1841"/>
      <c r="S9" s="1841"/>
      <c r="T9" s="1841"/>
      <c r="U9" s="1841"/>
      <c r="V9" s="1841"/>
      <c r="W9" s="1841"/>
      <c r="X9" s="1841"/>
      <c r="Y9" s="1841"/>
      <c r="Z9" s="1841"/>
      <c r="AA9" s="1841"/>
      <c r="AB9" s="1841"/>
      <c r="AC9" s="1841"/>
      <c r="AD9" s="1841"/>
    </row>
    <row r="10" spans="1:32">
      <c r="A10" s="125"/>
      <c r="B10" s="145" t="s">
        <v>107</v>
      </c>
      <c r="C10" s="104" t="s">
        <v>54</v>
      </c>
      <c r="D10" s="146" t="s">
        <v>108</v>
      </c>
      <c r="E10" s="147">
        <f>SUM(E7:E9)</f>
        <v>500448</v>
      </c>
      <c r="F10" s="473">
        <f>SUM(F7:F9)</f>
        <v>20000</v>
      </c>
      <c r="G10" s="147">
        <f>SUM(E10:F10)</f>
        <v>520448</v>
      </c>
      <c r="H10" s="106"/>
      <c r="I10" s="221"/>
      <c r="J10" s="1841"/>
      <c r="K10" s="1841"/>
      <c r="L10" s="1841"/>
      <c r="M10" s="1841"/>
      <c r="N10" s="1841"/>
      <c r="O10" s="1841"/>
      <c r="P10" s="1841"/>
      <c r="Q10" s="1841"/>
      <c r="R10" s="1841"/>
      <c r="S10" s="1841"/>
      <c r="T10" s="1841"/>
      <c r="U10" s="1841"/>
      <c r="V10" s="1841"/>
      <c r="W10" s="1841"/>
      <c r="X10" s="1841"/>
      <c r="Y10" s="1841"/>
      <c r="Z10" s="1841"/>
      <c r="AA10" s="1841"/>
      <c r="AB10" s="1841"/>
      <c r="AC10" s="1841"/>
      <c r="AD10" s="1841"/>
    </row>
    <row r="11" spans="1:32">
      <c r="A11" s="125"/>
      <c r="B11" s="138"/>
      <c r="C11" s="104"/>
      <c r="D11" s="105"/>
      <c r="E11" s="105"/>
      <c r="F11" s="474"/>
      <c r="G11" s="105"/>
      <c r="H11" s="105"/>
      <c r="I11" s="221"/>
      <c r="J11" s="1841"/>
      <c r="K11" s="1841"/>
      <c r="L11" s="1841"/>
      <c r="M11" s="1841"/>
      <c r="N11" s="1841"/>
      <c r="O11" s="1841"/>
      <c r="P11" s="1841"/>
      <c r="Q11" s="1841"/>
      <c r="R11" s="1841"/>
      <c r="S11" s="1841"/>
      <c r="T11" s="1841"/>
      <c r="U11" s="1841"/>
      <c r="V11" s="1841"/>
      <c r="W11" s="1841"/>
      <c r="X11" s="1841"/>
      <c r="Y11" s="1841"/>
      <c r="Z11" s="1841"/>
      <c r="AA11" s="1841"/>
      <c r="AB11" s="1841"/>
      <c r="AC11" s="1841"/>
      <c r="AD11" s="1841"/>
    </row>
    <row r="12" spans="1:32">
      <c r="A12" s="125"/>
      <c r="B12" s="138" t="s">
        <v>55</v>
      </c>
      <c r="C12" s="104" t="s">
        <v>56</v>
      </c>
      <c r="D12" s="104"/>
      <c r="E12" s="104"/>
      <c r="F12" s="475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41"/>
      <c r="AD12" s="1841"/>
    </row>
    <row r="13" spans="1:32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841"/>
      <c r="AD13" s="1841"/>
    </row>
    <row r="14" spans="1:32" ht="14.25" thickTop="1" thickBot="1">
      <c r="A14" s="151"/>
      <c r="B14" s="1602" t="s">
        <v>57</v>
      </c>
      <c r="C14" s="1602"/>
      <c r="D14" s="1602"/>
      <c r="E14" s="814" t="s">
        <v>109</v>
      </c>
      <c r="F14" s="476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841"/>
      <c r="AD14" s="1841"/>
    </row>
    <row r="15" spans="1:32" ht="13.5" thickTop="1">
      <c r="A15" s="657"/>
      <c r="B15" s="749"/>
      <c r="C15" s="477"/>
      <c r="D15" s="6"/>
      <c r="E15" s="6"/>
      <c r="F15" s="6"/>
      <c r="G15" s="6"/>
      <c r="H15" s="6"/>
      <c r="I15" s="6"/>
      <c r="J15" s="6"/>
      <c r="K15" s="6"/>
      <c r="L15" s="6"/>
      <c r="M15" s="657"/>
      <c r="N15" s="657"/>
      <c r="O15" s="657"/>
      <c r="P15" s="657"/>
      <c r="Q15" s="657"/>
      <c r="R15" s="657"/>
      <c r="S15" s="657"/>
      <c r="T15" s="657"/>
      <c r="U15" s="657"/>
      <c r="V15" s="657"/>
      <c r="W15" s="657"/>
      <c r="X15" s="657"/>
      <c r="Y15" s="657"/>
      <c r="Z15" s="657"/>
      <c r="AA15" s="657"/>
      <c r="AB15" s="657"/>
      <c r="AC15" s="657"/>
      <c r="AD15" s="657"/>
      <c r="AE15" s="1"/>
      <c r="AF15" s="1"/>
    </row>
    <row r="16" spans="1:32">
      <c r="A16" s="66"/>
      <c r="B16" s="639"/>
      <c r="C16" s="179" t="s">
        <v>111</v>
      </c>
      <c r="D16" s="171"/>
      <c r="E16" s="171"/>
      <c r="F16" s="171"/>
      <c r="G16" s="171"/>
      <c r="H16" s="171"/>
      <c r="I16" s="171"/>
      <c r="J16" s="171"/>
      <c r="K16" s="171"/>
      <c r="L16" s="171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66"/>
      <c r="AF16" s="66"/>
    </row>
    <row r="17" spans="1:32">
      <c r="A17" s="66" t="s">
        <v>112</v>
      </c>
      <c r="B17" s="751">
        <v>3055</v>
      </c>
      <c r="C17" s="179" t="s">
        <v>360</v>
      </c>
      <c r="D17" s="67"/>
      <c r="E17" s="67"/>
      <c r="F17" s="67"/>
      <c r="G17" s="67"/>
      <c r="H17" s="67"/>
      <c r="I17" s="187"/>
      <c r="J17" s="187"/>
      <c r="K17" s="187"/>
      <c r="L17" s="18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66"/>
      <c r="AF17" s="66"/>
    </row>
    <row r="18" spans="1:32">
      <c r="A18" s="66"/>
      <c r="B18" s="757">
        <v>0.20100000000000001</v>
      </c>
      <c r="C18" s="179" t="s">
        <v>361</v>
      </c>
      <c r="D18" s="67"/>
      <c r="E18" s="67"/>
      <c r="F18" s="839"/>
      <c r="G18" s="67"/>
      <c r="H18" s="67"/>
      <c r="I18" s="187"/>
      <c r="J18" s="187"/>
      <c r="K18" s="187"/>
      <c r="L18" s="1842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66"/>
      <c r="AF18" s="66"/>
    </row>
    <row r="19" spans="1:32">
      <c r="A19" s="207"/>
      <c r="B19" s="299">
        <v>61</v>
      </c>
      <c r="C19" s="748" t="s">
        <v>362</v>
      </c>
      <c r="D19" s="190"/>
      <c r="E19" s="176"/>
      <c r="F19" s="176"/>
      <c r="G19" s="176"/>
      <c r="H19" s="176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1841"/>
      <c r="AD19" s="1841"/>
    </row>
    <row r="20" spans="1:32">
      <c r="A20" s="207"/>
      <c r="B20" s="776" t="s">
        <v>138</v>
      </c>
      <c r="C20" s="748" t="s">
        <v>137</v>
      </c>
      <c r="D20" s="399"/>
      <c r="E20" s="1165">
        <v>0</v>
      </c>
      <c r="F20" s="169">
        <v>2500</v>
      </c>
      <c r="G20" s="171">
        <v>2500</v>
      </c>
      <c r="H20" s="171" t="s">
        <v>444</v>
      </c>
      <c r="I20" s="1504"/>
      <c r="J20" s="1504"/>
      <c r="K20" s="1504"/>
      <c r="L20" s="1504"/>
      <c r="M20" s="1504"/>
      <c r="N20" s="1504"/>
      <c r="O20" s="1504"/>
      <c r="P20" s="1504"/>
      <c r="Q20" s="1504"/>
      <c r="R20" s="1504"/>
      <c r="S20" s="1504"/>
      <c r="T20" s="1504"/>
      <c r="U20" s="1504"/>
      <c r="V20" s="1504"/>
      <c r="W20" s="1504"/>
      <c r="X20" s="1504"/>
      <c r="Y20" s="1504"/>
      <c r="Z20" s="207"/>
      <c r="AA20" s="207"/>
      <c r="AB20" s="207"/>
      <c r="AC20" s="1841"/>
      <c r="AD20" s="1841"/>
    </row>
    <row r="21" spans="1:32">
      <c r="A21" s="207" t="s">
        <v>107</v>
      </c>
      <c r="B21" s="299">
        <v>61</v>
      </c>
      <c r="C21" s="748" t="s">
        <v>362</v>
      </c>
      <c r="D21" s="169"/>
      <c r="E21" s="977">
        <f t="shared" ref="E21:E24" si="0">E20</f>
        <v>0</v>
      </c>
      <c r="F21" s="434">
        <f>SUM(F20:F20)</f>
        <v>2500</v>
      </c>
      <c r="G21" s="434">
        <f>SUM(G20:G20)</f>
        <v>2500</v>
      </c>
      <c r="H21" s="169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1841"/>
      <c r="AD21" s="1841"/>
    </row>
    <row r="22" spans="1:32">
      <c r="A22" s="207" t="s">
        <v>107</v>
      </c>
      <c r="B22" s="840">
        <v>0.20100000000000001</v>
      </c>
      <c r="C22" s="184" t="s">
        <v>361</v>
      </c>
      <c r="D22" s="171"/>
      <c r="E22" s="977">
        <f>E21</f>
        <v>0</v>
      </c>
      <c r="F22" s="200">
        <f t="shared" ref="F22:G22" si="1">F21</f>
        <v>2500</v>
      </c>
      <c r="G22" s="200">
        <f t="shared" si="1"/>
        <v>2500</v>
      </c>
      <c r="H22" s="171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1841"/>
      <c r="AD22" s="1841"/>
    </row>
    <row r="23" spans="1:32">
      <c r="A23" s="748" t="s">
        <v>107</v>
      </c>
      <c r="B23" s="841">
        <v>3055</v>
      </c>
      <c r="C23" s="184" t="s">
        <v>360</v>
      </c>
      <c r="D23" s="700"/>
      <c r="E23" s="977">
        <f t="shared" si="0"/>
        <v>0</v>
      </c>
      <c r="F23" s="200">
        <f t="shared" ref="F23:G23" si="2">F22</f>
        <v>2500</v>
      </c>
      <c r="G23" s="200">
        <f t="shared" si="2"/>
        <v>2500</v>
      </c>
      <c r="H23" s="171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1841"/>
      <c r="AD23" s="1841"/>
    </row>
    <row r="24" spans="1:32">
      <c r="A24" s="797" t="s">
        <v>107</v>
      </c>
      <c r="B24" s="340"/>
      <c r="C24" s="208" t="s">
        <v>111</v>
      </c>
      <c r="D24" s="200"/>
      <c r="E24" s="977">
        <f t="shared" si="0"/>
        <v>0</v>
      </c>
      <c r="F24" s="200">
        <f t="shared" ref="F24:G24" si="3">F23</f>
        <v>2500</v>
      </c>
      <c r="G24" s="200">
        <f t="shared" si="3"/>
        <v>2500</v>
      </c>
      <c r="H24" s="171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1841"/>
      <c r="AD24" s="1841"/>
    </row>
    <row r="25" spans="1:32">
      <c r="A25" s="797" t="s">
        <v>107</v>
      </c>
      <c r="B25" s="340"/>
      <c r="C25" s="208" t="s">
        <v>108</v>
      </c>
      <c r="D25" s="200"/>
      <c r="E25" s="977">
        <f>E24</f>
        <v>0</v>
      </c>
      <c r="F25" s="1010">
        <f t="shared" ref="F25:G25" si="4">F24</f>
        <v>2500</v>
      </c>
      <c r="G25" s="1010">
        <f t="shared" si="4"/>
        <v>2500</v>
      </c>
      <c r="H25" s="539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1841"/>
      <c r="AD25" s="1841"/>
    </row>
    <row r="26" spans="1:32" s="1344" customFormat="1">
      <c r="A26" s="1641" t="s">
        <v>445</v>
      </c>
      <c r="B26" s="1641"/>
      <c r="C26" s="1641"/>
      <c r="D26" s="1330"/>
      <c r="E26" s="1331"/>
      <c r="F26" s="1330"/>
      <c r="G26" s="1330"/>
      <c r="I26" s="1843"/>
      <c r="J26" s="1844"/>
      <c r="K26" s="1844"/>
      <c r="L26" s="1844"/>
      <c r="M26" s="1844"/>
      <c r="N26" s="1844"/>
      <c r="O26" s="1844"/>
      <c r="P26" s="1844"/>
      <c r="Q26" s="1844"/>
      <c r="R26" s="1844"/>
      <c r="S26" s="1844"/>
      <c r="T26" s="1844"/>
      <c r="U26" s="1844"/>
      <c r="V26" s="1844"/>
      <c r="W26" s="1844"/>
      <c r="X26" s="1844"/>
      <c r="Y26" s="1844"/>
      <c r="Z26" s="1844"/>
      <c r="AA26" s="1844"/>
      <c r="AB26" s="1844"/>
      <c r="AC26" s="1844"/>
      <c r="AD26" s="1844"/>
    </row>
    <row r="27" spans="1:32" s="1344" customFormat="1">
      <c r="A27" s="1417" t="s">
        <v>444</v>
      </c>
      <c r="B27" s="1656" t="s">
        <v>495</v>
      </c>
      <c r="C27" s="1656"/>
      <c r="D27" s="1656"/>
      <c r="E27" s="1656"/>
      <c r="F27" s="1656"/>
      <c r="G27" s="1656"/>
      <c r="H27" s="918"/>
      <c r="I27" s="1843"/>
      <c r="J27" s="1844"/>
      <c r="K27" s="1844"/>
      <c r="L27" s="1844"/>
      <c r="M27" s="1844"/>
      <c r="N27" s="1844"/>
      <c r="O27" s="1844"/>
      <c r="P27" s="1844"/>
      <c r="Q27" s="1844"/>
      <c r="R27" s="1844"/>
      <c r="S27" s="1844"/>
      <c r="T27" s="1844"/>
      <c r="U27" s="1844"/>
      <c r="V27" s="1844"/>
      <c r="W27" s="1844"/>
      <c r="X27" s="1844"/>
      <c r="Y27" s="1844"/>
      <c r="Z27" s="1844"/>
      <c r="AA27" s="1844"/>
      <c r="AB27" s="1844"/>
      <c r="AC27" s="1844"/>
      <c r="AD27" s="1844"/>
    </row>
    <row r="28" spans="1:32">
      <c r="C28" s="1841"/>
      <c r="D28" s="1731"/>
      <c r="E28" s="918"/>
      <c r="F28" s="1731"/>
      <c r="G28" s="918"/>
      <c r="H28" s="1841"/>
      <c r="I28" s="468"/>
      <c r="J28" s="1841"/>
      <c r="K28" s="1841"/>
      <c r="L28" s="1841"/>
      <c r="M28" s="1841"/>
      <c r="N28" s="1841"/>
      <c r="O28" s="1841"/>
      <c r="P28" s="1841"/>
      <c r="Q28" s="1841"/>
      <c r="R28" s="1841"/>
      <c r="S28" s="1841"/>
      <c r="T28" s="1841"/>
      <c r="U28" s="1841"/>
      <c r="V28" s="1841"/>
      <c r="W28" s="1841"/>
      <c r="X28" s="1841"/>
      <c r="Y28" s="1841"/>
      <c r="Z28" s="1841"/>
      <c r="AA28" s="1841"/>
      <c r="AB28" s="1841"/>
      <c r="AC28" s="1841"/>
      <c r="AD28" s="1841"/>
    </row>
    <row r="29" spans="1:32">
      <c r="C29" s="1841"/>
      <c r="D29" s="540"/>
      <c r="E29" s="540"/>
      <c r="F29" s="540"/>
      <c r="G29" s="540"/>
      <c r="H29" s="1841"/>
      <c r="I29" s="468"/>
      <c r="J29" s="1841"/>
      <c r="K29" s="1841"/>
      <c r="L29" s="1841"/>
      <c r="M29" s="1841"/>
      <c r="N29" s="1841"/>
      <c r="O29" s="1841"/>
      <c r="P29" s="1841"/>
      <c r="Q29" s="1841"/>
      <c r="R29" s="1841"/>
      <c r="S29" s="1841"/>
      <c r="T29" s="1841"/>
      <c r="U29" s="1841"/>
      <c r="V29" s="1841"/>
      <c r="W29" s="1841"/>
      <c r="X29" s="1841"/>
      <c r="Y29" s="1841"/>
      <c r="Z29" s="1841"/>
      <c r="AA29" s="1841"/>
      <c r="AB29" s="1841"/>
      <c r="AC29" s="1841"/>
      <c r="AD29" s="1841"/>
    </row>
    <row r="30" spans="1:32">
      <c r="C30" s="1841"/>
      <c r="D30" s="1845"/>
      <c r="E30" s="1845"/>
      <c r="F30" s="466"/>
      <c r="G30" s="1841"/>
      <c r="H30" s="1841"/>
      <c r="I30" s="468"/>
      <c r="J30" s="1841"/>
      <c r="K30" s="1841"/>
      <c r="L30" s="1841"/>
      <c r="M30" s="1841"/>
      <c r="N30" s="1841"/>
      <c r="O30" s="1841"/>
      <c r="P30" s="1841"/>
      <c r="Q30" s="1841"/>
      <c r="R30" s="1841"/>
      <c r="S30" s="1841"/>
      <c r="T30" s="1841"/>
      <c r="U30" s="1841"/>
      <c r="V30" s="1841"/>
      <c r="W30" s="1841"/>
      <c r="X30" s="1841"/>
      <c r="Y30" s="1841"/>
      <c r="Z30" s="1841"/>
      <c r="AA30" s="1841"/>
      <c r="AB30" s="1841"/>
      <c r="AC30" s="1841"/>
      <c r="AD30" s="1841"/>
    </row>
    <row r="31" spans="1:32">
      <c r="I31" s="468"/>
      <c r="J31" s="1841"/>
      <c r="K31" s="1841"/>
      <c r="L31" s="1841"/>
      <c r="M31" s="1841"/>
      <c r="N31" s="1841"/>
      <c r="O31" s="1841"/>
      <c r="P31" s="1841"/>
      <c r="Q31" s="1841"/>
      <c r="R31" s="1841"/>
      <c r="S31" s="1841"/>
      <c r="T31" s="1841"/>
      <c r="U31" s="1841"/>
      <c r="V31" s="1841"/>
      <c r="W31" s="1841"/>
      <c r="X31" s="1841"/>
      <c r="Y31" s="1841"/>
      <c r="Z31" s="1841"/>
      <c r="AA31" s="1841"/>
      <c r="AB31" s="1841"/>
      <c r="AC31" s="1841"/>
      <c r="AD31" s="1841"/>
    </row>
    <row r="32" spans="1:32">
      <c r="I32" s="468"/>
      <c r="J32" s="1841"/>
      <c r="K32" s="1841"/>
      <c r="L32" s="1841"/>
      <c r="M32" s="1841"/>
      <c r="N32" s="1841"/>
      <c r="O32" s="1841"/>
      <c r="P32" s="1841"/>
      <c r="Q32" s="1841"/>
      <c r="R32" s="1841"/>
      <c r="S32" s="1841"/>
      <c r="T32" s="1841"/>
      <c r="U32" s="1841"/>
      <c r="V32" s="1841"/>
      <c r="W32" s="1841"/>
      <c r="X32" s="1841"/>
      <c r="Y32" s="1841"/>
      <c r="Z32" s="1841"/>
      <c r="AA32" s="1841"/>
      <c r="AB32" s="1841"/>
      <c r="AC32" s="1841"/>
      <c r="AD32" s="1841"/>
    </row>
    <row r="33" spans="9:30">
      <c r="I33" s="468"/>
      <c r="J33" s="1841"/>
      <c r="K33" s="1841"/>
      <c r="L33" s="1841"/>
      <c r="M33" s="1841"/>
      <c r="N33" s="1841"/>
      <c r="O33" s="1841"/>
      <c r="P33" s="1841"/>
      <c r="Q33" s="1841"/>
      <c r="R33" s="1841"/>
      <c r="S33" s="1841"/>
      <c r="T33" s="1841"/>
      <c r="U33" s="1841"/>
      <c r="V33" s="1841"/>
      <c r="W33" s="1841"/>
      <c r="X33" s="1841"/>
      <c r="Y33" s="1841"/>
      <c r="Z33" s="1841"/>
      <c r="AA33" s="1841"/>
      <c r="AB33" s="1841"/>
      <c r="AC33" s="1841"/>
      <c r="AD33" s="1841"/>
    </row>
    <row r="34" spans="9:30">
      <c r="I34" s="468"/>
      <c r="J34" s="1841"/>
      <c r="K34" s="1841"/>
      <c r="L34" s="1841"/>
      <c r="M34" s="1841"/>
      <c r="N34" s="1841"/>
      <c r="O34" s="1841"/>
      <c r="P34" s="1841"/>
      <c r="Q34" s="1841"/>
      <c r="R34" s="1841"/>
      <c r="S34" s="1841"/>
      <c r="T34" s="1841"/>
      <c r="U34" s="1841"/>
      <c r="V34" s="1841"/>
      <c r="W34" s="1841"/>
      <c r="X34" s="1841"/>
      <c r="Y34" s="1841"/>
      <c r="Z34" s="1841"/>
      <c r="AA34" s="1841"/>
      <c r="AB34" s="1841"/>
      <c r="AC34" s="1841"/>
      <c r="AD34" s="1841"/>
    </row>
    <row r="35" spans="9:30">
      <c r="I35" s="468"/>
      <c r="J35" s="1841"/>
      <c r="K35" s="1841"/>
      <c r="L35" s="1841"/>
      <c r="M35" s="1841"/>
      <c r="N35" s="1841"/>
      <c r="O35" s="1841"/>
      <c r="P35" s="1841"/>
      <c r="Q35" s="1841"/>
      <c r="R35" s="1841"/>
      <c r="S35" s="1841"/>
      <c r="T35" s="1841"/>
      <c r="U35" s="1841"/>
      <c r="V35" s="1841"/>
      <c r="W35" s="1841"/>
      <c r="X35" s="1841"/>
      <c r="Y35" s="1841"/>
      <c r="Z35" s="1841"/>
      <c r="AA35" s="1841"/>
      <c r="AB35" s="1841"/>
      <c r="AC35" s="1841"/>
      <c r="AD35" s="1841"/>
    </row>
    <row r="36" spans="9:30">
      <c r="I36" s="468"/>
      <c r="J36" s="1841"/>
      <c r="K36" s="1841"/>
      <c r="L36" s="1841"/>
      <c r="M36" s="1841"/>
      <c r="N36" s="1841"/>
      <c r="O36" s="1841"/>
      <c r="P36" s="1841"/>
      <c r="Q36" s="1841"/>
      <c r="R36" s="1841"/>
      <c r="S36" s="1841"/>
      <c r="T36" s="1841"/>
      <c r="U36" s="1841"/>
      <c r="V36" s="1841"/>
      <c r="W36" s="1841"/>
      <c r="X36" s="1841"/>
      <c r="Y36" s="1841"/>
      <c r="Z36" s="1841"/>
      <c r="AA36" s="1841"/>
      <c r="AB36" s="1841"/>
      <c r="AC36" s="1841"/>
      <c r="AD36" s="1841"/>
    </row>
    <row r="37" spans="9:30">
      <c r="I37" s="468"/>
      <c r="J37" s="1841"/>
      <c r="K37" s="1841"/>
      <c r="L37" s="1841"/>
      <c r="M37" s="1841"/>
      <c r="N37" s="1841"/>
      <c r="O37" s="1841"/>
      <c r="P37" s="1841"/>
      <c r="Q37" s="1841"/>
      <c r="R37" s="1841"/>
      <c r="S37" s="1841"/>
      <c r="T37" s="1841"/>
      <c r="U37" s="1841"/>
      <c r="V37" s="1841"/>
      <c r="W37" s="1841"/>
      <c r="X37" s="1841"/>
      <c r="Y37" s="1841"/>
      <c r="Z37" s="1841"/>
      <c r="AA37" s="1841"/>
      <c r="AB37" s="1841"/>
      <c r="AC37" s="1841"/>
      <c r="AD37" s="1841"/>
    </row>
    <row r="38" spans="9:30">
      <c r="I38" s="468"/>
      <c r="J38" s="1841"/>
      <c r="K38" s="1841"/>
      <c r="L38" s="1841"/>
      <c r="M38" s="1841"/>
      <c r="N38" s="1841"/>
      <c r="O38" s="1841"/>
      <c r="P38" s="1841"/>
      <c r="Q38" s="1841"/>
      <c r="R38" s="1841"/>
      <c r="S38" s="1841"/>
      <c r="T38" s="1841"/>
      <c r="U38" s="1841"/>
      <c r="V38" s="1841"/>
      <c r="W38" s="1841"/>
      <c r="X38" s="1841"/>
      <c r="Y38" s="1841"/>
      <c r="Z38" s="1841"/>
      <c r="AA38" s="1841"/>
      <c r="AB38" s="1841"/>
      <c r="AC38" s="1841"/>
      <c r="AD38" s="1841"/>
    </row>
    <row r="39" spans="9:30">
      <c r="I39" s="468"/>
      <c r="J39" s="1841"/>
      <c r="K39" s="1841"/>
      <c r="L39" s="1841"/>
      <c r="M39" s="1841"/>
      <c r="N39" s="1841"/>
      <c r="O39" s="1841"/>
      <c r="P39" s="1841"/>
      <c r="Q39" s="1841"/>
      <c r="R39" s="1841"/>
      <c r="S39" s="1841"/>
      <c r="T39" s="1841"/>
      <c r="U39" s="1841"/>
      <c r="V39" s="1841"/>
      <c r="W39" s="1841"/>
      <c r="X39" s="1841"/>
      <c r="Y39" s="1841"/>
      <c r="Z39" s="1841"/>
      <c r="AA39" s="1841"/>
      <c r="AB39" s="1841"/>
      <c r="AC39" s="1841"/>
      <c r="AD39" s="1841"/>
    </row>
    <row r="40" spans="9:30">
      <c r="I40" s="468"/>
      <c r="J40" s="1841"/>
      <c r="K40" s="1841"/>
      <c r="L40" s="1841"/>
      <c r="M40" s="1841"/>
      <c r="N40" s="1841"/>
      <c r="O40" s="1841"/>
      <c r="P40" s="1841"/>
      <c r="Q40" s="1841"/>
      <c r="R40" s="1841"/>
      <c r="S40" s="1841"/>
      <c r="T40" s="1841"/>
      <c r="U40" s="1841"/>
      <c r="V40" s="1841"/>
      <c r="W40" s="1841"/>
      <c r="X40" s="1841"/>
      <c r="Y40" s="1841"/>
      <c r="Z40" s="1841"/>
      <c r="AA40" s="1841"/>
      <c r="AB40" s="1841"/>
      <c r="AC40" s="1841"/>
      <c r="AD40" s="1841"/>
    </row>
    <row r="41" spans="9:30">
      <c r="I41" s="468"/>
      <c r="J41" s="1841"/>
      <c r="K41" s="1841"/>
      <c r="L41" s="1841"/>
      <c r="M41" s="1841"/>
      <c r="N41" s="1841"/>
      <c r="O41" s="1841"/>
      <c r="P41" s="1841"/>
      <c r="Q41" s="1841"/>
      <c r="R41" s="1841"/>
      <c r="S41" s="1841"/>
      <c r="T41" s="1841"/>
      <c r="U41" s="1841"/>
      <c r="V41" s="1841"/>
      <c r="W41" s="1841"/>
      <c r="X41" s="1841"/>
      <c r="Y41" s="1841"/>
      <c r="Z41" s="1841"/>
      <c r="AA41" s="1841"/>
      <c r="AB41" s="1841"/>
      <c r="AC41" s="1841"/>
      <c r="AD41" s="1841"/>
    </row>
    <row r="42" spans="9:30">
      <c r="I42" s="468"/>
      <c r="J42" s="1841"/>
      <c r="K42" s="1841"/>
      <c r="L42" s="1841"/>
      <c r="M42" s="1841"/>
      <c r="N42" s="1841"/>
      <c r="O42" s="1841"/>
      <c r="P42" s="1841"/>
      <c r="Q42" s="1841"/>
      <c r="R42" s="1841"/>
      <c r="S42" s="1841"/>
      <c r="T42" s="1841"/>
      <c r="U42" s="1841"/>
      <c r="V42" s="1841"/>
      <c r="W42" s="1841"/>
      <c r="X42" s="1841"/>
      <c r="Y42" s="1841"/>
      <c r="Z42" s="1841"/>
      <c r="AA42" s="1841"/>
      <c r="AB42" s="1841"/>
      <c r="AC42" s="1841"/>
      <c r="AD42" s="1841"/>
    </row>
    <row r="43" spans="9:30">
      <c r="I43" s="468"/>
      <c r="J43" s="1841"/>
      <c r="K43" s="1841"/>
      <c r="L43" s="1841"/>
      <c r="M43" s="1841"/>
      <c r="N43" s="1841"/>
      <c r="O43" s="1841"/>
      <c r="P43" s="1841"/>
      <c r="Q43" s="1841"/>
      <c r="R43" s="1841"/>
      <c r="S43" s="1841"/>
      <c r="T43" s="1841"/>
      <c r="U43" s="1841"/>
      <c r="V43" s="1841"/>
      <c r="W43" s="1841"/>
      <c r="X43" s="1841"/>
      <c r="Y43" s="1841"/>
      <c r="Z43" s="1841"/>
      <c r="AA43" s="1841"/>
      <c r="AB43" s="1841"/>
      <c r="AC43" s="1841"/>
      <c r="AD43" s="1841"/>
    </row>
  </sheetData>
  <autoFilter ref="B14:V19">
    <filterColumn colId="6"/>
  </autoFilter>
  <mergeCells count="14">
    <mergeCell ref="I12:R12"/>
    <mergeCell ref="S12:AB12"/>
    <mergeCell ref="I13:M13"/>
    <mergeCell ref="N13:R13"/>
    <mergeCell ref="S13:W13"/>
    <mergeCell ref="X13:AB13"/>
    <mergeCell ref="A26:C26"/>
    <mergeCell ref="B27:G27"/>
    <mergeCell ref="B14:D14"/>
    <mergeCell ref="A1:G1"/>
    <mergeCell ref="A2:G2"/>
    <mergeCell ref="A4:G4"/>
    <mergeCell ref="B5:G5"/>
    <mergeCell ref="B13:G13"/>
  </mergeCells>
  <pageMargins left="0.74803149606299213" right="0.74803149606299213" top="0.74803149606299213" bottom="4.1338582677165361" header="0.35433070866141736" footer="3.6614173228346458"/>
  <pageSetup paperSize="9" firstPageNumber="41" fitToHeight="42" orientation="portrait" useFirstPageNumber="1" r:id="rId1"/>
  <headerFooter alignWithMargins="0">
    <oddFooter>&amp;C&amp;"Times New Roman,Regular"&amp;11&amp;P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syncVertical="1" syncRef="A73" transitionEvaluation="1" codeName="Sheet38"/>
  <dimension ref="A1:AG88"/>
  <sheetViews>
    <sheetView view="pageBreakPreview" topLeftCell="A73" zoomScaleSheetLayoutView="100" workbookViewId="0">
      <selection activeCell="G80" sqref="G80"/>
    </sheetView>
  </sheetViews>
  <sheetFormatPr defaultColWidth="12.42578125" defaultRowHeight="12.75"/>
  <cols>
    <col min="1" max="1" width="5.42578125" style="461" customWidth="1"/>
    <col min="2" max="2" width="8.85546875" style="487" customWidth="1"/>
    <col min="3" max="3" width="33.28515625" style="460" customWidth="1"/>
    <col min="4" max="4" width="7.42578125" style="485" customWidth="1"/>
    <col min="5" max="5" width="9.42578125" style="485" customWidth="1"/>
    <col min="6" max="6" width="10.5703125" style="488" customWidth="1"/>
    <col min="7" max="7" width="9" style="460" customWidth="1"/>
    <col min="8" max="8" width="3.7109375" style="460" customWidth="1"/>
    <col min="9" max="9" width="3.140625" style="460" customWidth="1"/>
    <col min="10" max="10" width="8.28515625" style="486" customWidth="1"/>
    <col min="11" max="11" width="7" style="460" customWidth="1"/>
    <col min="12" max="16384" width="12.42578125" style="460"/>
  </cols>
  <sheetData>
    <row r="1" spans="1:33">
      <c r="A1" s="1665" t="s">
        <v>125</v>
      </c>
      <c r="B1" s="1665"/>
      <c r="C1" s="1665"/>
      <c r="D1" s="1665"/>
      <c r="E1" s="1665"/>
      <c r="F1" s="1665"/>
      <c r="G1" s="1665"/>
      <c r="H1" s="931"/>
      <c r="I1" s="458"/>
      <c r="J1" s="459"/>
    </row>
    <row r="2" spans="1:33">
      <c r="A2" s="1665" t="s">
        <v>126</v>
      </c>
      <c r="B2" s="1665"/>
      <c r="C2" s="1665"/>
      <c r="D2" s="1665"/>
      <c r="E2" s="1665"/>
      <c r="F2" s="1665"/>
      <c r="G2" s="1665"/>
      <c r="H2" s="931"/>
      <c r="I2" s="458"/>
      <c r="J2" s="459"/>
    </row>
    <row r="3" spans="1:33">
      <c r="B3" s="462"/>
      <c r="C3" s="463"/>
      <c r="D3" s="464"/>
      <c r="E3" s="465"/>
      <c r="F3" s="466"/>
      <c r="G3" s="467"/>
      <c r="H3" s="467"/>
      <c r="I3" s="467"/>
      <c r="J3" s="468"/>
    </row>
    <row r="4" spans="1:33">
      <c r="A4" s="1589" t="s">
        <v>437</v>
      </c>
      <c r="B4" s="1589"/>
      <c r="C4" s="1589"/>
      <c r="D4" s="1589"/>
      <c r="E4" s="1589"/>
      <c r="F4" s="1589"/>
      <c r="G4" s="1589"/>
      <c r="H4" s="926"/>
      <c r="I4" s="201"/>
      <c r="J4" s="223"/>
    </row>
    <row r="5" spans="1:33" ht="13.5">
      <c r="A5" s="125"/>
      <c r="B5" s="1590"/>
      <c r="C5" s="1590"/>
      <c r="D5" s="1590"/>
      <c r="E5" s="1590"/>
      <c r="F5" s="1590"/>
      <c r="G5" s="1590"/>
      <c r="H5" s="927"/>
      <c r="I5" s="155"/>
      <c r="J5" s="224"/>
    </row>
    <row r="6" spans="1:33">
      <c r="A6" s="125"/>
      <c r="B6" s="104"/>
      <c r="C6" s="104"/>
      <c r="D6" s="135"/>
      <c r="E6" s="136" t="s">
        <v>30</v>
      </c>
      <c r="F6" s="469" t="s">
        <v>31</v>
      </c>
      <c r="G6" s="136" t="s">
        <v>195</v>
      </c>
      <c r="H6" s="107"/>
      <c r="I6" s="107"/>
      <c r="J6" s="225"/>
      <c r="K6" s="1841"/>
      <c r="L6" s="1841"/>
      <c r="M6" s="1841"/>
      <c r="N6" s="1841"/>
      <c r="O6" s="1841"/>
      <c r="P6" s="1841"/>
      <c r="Q6" s="1841"/>
      <c r="R6" s="1841"/>
      <c r="S6" s="1841"/>
      <c r="T6" s="1841"/>
      <c r="U6" s="1841"/>
      <c r="V6" s="1841"/>
      <c r="W6" s="1841"/>
      <c r="X6" s="1841"/>
      <c r="Y6" s="1841"/>
      <c r="Z6" s="1841"/>
      <c r="AA6" s="1841"/>
      <c r="AB6" s="1841"/>
      <c r="AC6" s="1841"/>
      <c r="AD6" s="1841"/>
    </row>
    <row r="7" spans="1:33">
      <c r="A7" s="125"/>
      <c r="B7" s="138" t="s">
        <v>32</v>
      </c>
      <c r="C7" s="104" t="s">
        <v>33</v>
      </c>
      <c r="D7" s="139" t="s">
        <v>108</v>
      </c>
      <c r="E7" s="106">
        <v>1089773</v>
      </c>
      <c r="F7" s="470">
        <v>232497</v>
      </c>
      <c r="G7" s="106">
        <f>SUM(E7:F7)</f>
        <v>1322270</v>
      </c>
      <c r="H7" s="106"/>
      <c r="I7" s="106"/>
      <c r="J7" s="221"/>
      <c r="K7" s="1841"/>
      <c r="L7" s="1841"/>
      <c r="M7" s="1841"/>
      <c r="N7" s="1841"/>
      <c r="O7" s="1841"/>
      <c r="P7" s="1841"/>
      <c r="Q7" s="1841"/>
      <c r="R7" s="1841"/>
      <c r="S7" s="1841"/>
      <c r="T7" s="1841"/>
      <c r="U7" s="1841"/>
      <c r="V7" s="1841"/>
      <c r="W7" s="1841"/>
      <c r="X7" s="1841"/>
      <c r="Y7" s="1841"/>
      <c r="Z7" s="1841"/>
      <c r="AA7" s="1841"/>
      <c r="AB7" s="1841"/>
      <c r="AC7" s="1841"/>
      <c r="AD7" s="1841"/>
    </row>
    <row r="8" spans="1:33">
      <c r="A8" s="125"/>
      <c r="B8" s="138" t="s">
        <v>34</v>
      </c>
      <c r="C8" s="141" t="s">
        <v>35</v>
      </c>
      <c r="D8" s="142"/>
      <c r="E8" s="107"/>
      <c r="F8" s="471"/>
      <c r="G8" s="107"/>
      <c r="H8" s="107"/>
      <c r="I8" s="107"/>
      <c r="J8" s="225"/>
      <c r="K8" s="1841"/>
      <c r="L8" s="1841"/>
      <c r="M8" s="1841"/>
      <c r="N8" s="1841"/>
      <c r="O8" s="1841"/>
      <c r="P8" s="1841"/>
      <c r="Q8" s="1841"/>
      <c r="R8" s="1841"/>
      <c r="S8" s="1841"/>
      <c r="T8" s="1841"/>
      <c r="U8" s="1841"/>
      <c r="V8" s="1841"/>
      <c r="W8" s="1841"/>
      <c r="X8" s="1841"/>
      <c r="Y8" s="1841"/>
      <c r="Z8" s="1841"/>
      <c r="AA8" s="1841"/>
      <c r="AB8" s="1841"/>
      <c r="AC8" s="1841"/>
      <c r="AD8" s="1841"/>
    </row>
    <row r="9" spans="1:33">
      <c r="A9" s="125"/>
      <c r="B9" s="138"/>
      <c r="C9" s="141" t="s">
        <v>192</v>
      </c>
      <c r="D9" s="142" t="s">
        <v>108</v>
      </c>
      <c r="E9" s="472">
        <f>G71</f>
        <v>86931</v>
      </c>
      <c r="F9" s="233">
        <v>0</v>
      </c>
      <c r="G9" s="472">
        <f>SUM(E9:F9)</f>
        <v>86931</v>
      </c>
      <c r="H9" s="472"/>
      <c r="I9" s="107"/>
      <c r="J9" s="225"/>
      <c r="K9" s="1841"/>
      <c r="L9" s="1841"/>
      <c r="M9" s="1841"/>
      <c r="N9" s="1841"/>
      <c r="O9" s="1841"/>
      <c r="P9" s="1841"/>
      <c r="Q9" s="1841"/>
      <c r="R9" s="1841"/>
      <c r="S9" s="1841"/>
      <c r="T9" s="1841"/>
      <c r="U9" s="1841"/>
      <c r="V9" s="1841"/>
      <c r="W9" s="1841"/>
      <c r="X9" s="1841"/>
      <c r="Y9" s="1841"/>
      <c r="Z9" s="1841"/>
      <c r="AA9" s="1841"/>
      <c r="AB9" s="1841"/>
      <c r="AC9" s="1841"/>
      <c r="AD9" s="1841"/>
    </row>
    <row r="10" spans="1:33">
      <c r="A10" s="125"/>
      <c r="B10" s="145" t="s">
        <v>107</v>
      </c>
      <c r="C10" s="104" t="s">
        <v>54</v>
      </c>
      <c r="D10" s="146" t="s">
        <v>108</v>
      </c>
      <c r="E10" s="147">
        <f>SUM(E7:E9)</f>
        <v>1176704</v>
      </c>
      <c r="F10" s="473">
        <f>SUM(F7:F9)</f>
        <v>232497</v>
      </c>
      <c r="G10" s="147">
        <f>SUM(E10:F10)</f>
        <v>1409201</v>
      </c>
      <c r="H10" s="106"/>
      <c r="I10" s="106"/>
      <c r="J10" s="221"/>
      <c r="K10" s="1841"/>
      <c r="L10" s="1841"/>
      <c r="M10" s="1841"/>
      <c r="N10" s="1841"/>
      <c r="O10" s="1841"/>
      <c r="P10" s="1841"/>
      <c r="Q10" s="1841"/>
      <c r="R10" s="1841"/>
      <c r="S10" s="1841"/>
      <c r="T10" s="1841"/>
      <c r="U10" s="1841"/>
      <c r="V10" s="1841"/>
      <c r="W10" s="1841"/>
      <c r="X10" s="1841"/>
      <c r="Y10" s="1841"/>
      <c r="Z10" s="1841"/>
      <c r="AA10" s="1841"/>
      <c r="AB10" s="1841"/>
      <c r="AC10" s="1841"/>
      <c r="AD10" s="1841"/>
    </row>
    <row r="11" spans="1:33">
      <c r="A11" s="125"/>
      <c r="B11" s="138"/>
      <c r="C11" s="104"/>
      <c r="D11" s="105"/>
      <c r="E11" s="105"/>
      <c r="F11" s="474"/>
      <c r="G11" s="105"/>
      <c r="H11" s="105"/>
      <c r="I11" s="105"/>
      <c r="J11" s="221"/>
      <c r="K11" s="1841"/>
      <c r="L11" s="1841"/>
      <c r="M11" s="1841"/>
      <c r="N11" s="1841"/>
      <c r="O11" s="1841"/>
      <c r="P11" s="1841"/>
      <c r="Q11" s="1841"/>
      <c r="R11" s="1841"/>
      <c r="S11" s="1841"/>
      <c r="T11" s="1841"/>
      <c r="U11" s="1841"/>
      <c r="V11" s="1841"/>
      <c r="W11" s="1841"/>
      <c r="X11" s="1841"/>
      <c r="Y11" s="1841"/>
      <c r="Z11" s="1841"/>
      <c r="AA11" s="1841"/>
      <c r="AB11" s="1841"/>
      <c r="AC11" s="1841"/>
      <c r="AD11" s="1841"/>
    </row>
    <row r="12" spans="1:33">
      <c r="A12" s="125"/>
      <c r="B12" s="138" t="s">
        <v>55</v>
      </c>
      <c r="C12" s="104" t="s">
        <v>56</v>
      </c>
      <c r="D12" s="104"/>
      <c r="E12" s="104"/>
      <c r="F12" s="475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41"/>
      <c r="AD12" s="1841"/>
    </row>
    <row r="13" spans="1:33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841"/>
      <c r="AD13" s="1841"/>
    </row>
    <row r="14" spans="1:33" ht="14.25" thickTop="1" thickBot="1">
      <c r="A14" s="151"/>
      <c r="B14" s="1602" t="s">
        <v>57</v>
      </c>
      <c r="C14" s="1602"/>
      <c r="D14" s="1602"/>
      <c r="E14" s="133" t="s">
        <v>109</v>
      </c>
      <c r="F14" s="476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841"/>
      <c r="AD14" s="1841"/>
    </row>
    <row r="15" spans="1:33" ht="6" customHeight="1" thickTop="1">
      <c r="A15" s="106"/>
      <c r="B15" s="142"/>
      <c r="C15" s="142"/>
      <c r="D15" s="142"/>
      <c r="E15" s="142"/>
      <c r="F15" s="1146"/>
      <c r="G15" s="107"/>
      <c r="H15" s="107"/>
      <c r="I15" s="107"/>
      <c r="J15" s="225"/>
      <c r="K15" s="1841"/>
      <c r="L15" s="1841"/>
      <c r="M15" s="1841"/>
      <c r="N15" s="1841"/>
      <c r="O15" s="1841"/>
      <c r="P15" s="1841"/>
      <c r="Q15" s="1841"/>
      <c r="R15" s="1841"/>
      <c r="S15" s="1841"/>
      <c r="T15" s="1841"/>
      <c r="U15" s="1841"/>
      <c r="V15" s="1841"/>
      <c r="W15" s="1841"/>
      <c r="X15" s="1841"/>
      <c r="Y15" s="1841"/>
      <c r="Z15" s="1841"/>
      <c r="AA15" s="1841"/>
      <c r="AB15" s="1841"/>
      <c r="AC15" s="1841"/>
      <c r="AD15" s="1841"/>
    </row>
    <row r="16" spans="1:33">
      <c r="A16" s="306"/>
      <c r="B16" s="307"/>
      <c r="C16" s="315" t="s">
        <v>111</v>
      </c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821"/>
      <c r="O16" s="821"/>
      <c r="P16" s="821"/>
      <c r="Q16" s="1846"/>
      <c r="R16" s="1817"/>
      <c r="S16" s="821"/>
      <c r="T16" s="821"/>
      <c r="U16" s="821"/>
      <c r="V16" s="1846"/>
      <c r="W16" s="1846"/>
      <c r="X16" s="821"/>
      <c r="Y16" s="821"/>
      <c r="Z16" s="821"/>
      <c r="AA16" s="821"/>
      <c r="AB16" s="821"/>
      <c r="AC16" s="821"/>
      <c r="AD16" s="821"/>
      <c r="AE16" s="820"/>
      <c r="AF16" s="820"/>
      <c r="AG16" s="820"/>
    </row>
    <row r="17" spans="1:30" ht="6" customHeight="1">
      <c r="A17" s="304"/>
      <c r="B17" s="728"/>
      <c r="C17" s="304"/>
      <c r="D17" s="377"/>
      <c r="E17" s="322"/>
      <c r="F17" s="322"/>
      <c r="G17" s="322"/>
      <c r="H17" s="322"/>
      <c r="I17" s="821"/>
      <c r="J17" s="821"/>
      <c r="K17" s="821"/>
      <c r="L17" s="1846"/>
      <c r="M17" s="1817"/>
      <c r="N17" s="821"/>
      <c r="O17" s="1846"/>
      <c r="P17" s="821"/>
      <c r="Q17" s="1846"/>
      <c r="R17" s="1846"/>
      <c r="S17" s="821"/>
      <c r="T17" s="821"/>
      <c r="U17" s="821"/>
      <c r="V17" s="821"/>
      <c r="W17" s="821"/>
      <c r="X17" s="1818"/>
      <c r="Y17" s="1818"/>
      <c r="Z17" s="1818"/>
      <c r="AA17" s="1818"/>
      <c r="AB17" s="1818"/>
      <c r="AC17" s="1841"/>
      <c r="AD17" s="1841"/>
    </row>
    <row r="18" spans="1:30" ht="25.5">
      <c r="A18" s="306" t="s">
        <v>112</v>
      </c>
      <c r="B18" s="314">
        <v>2225</v>
      </c>
      <c r="C18" s="315" t="s">
        <v>127</v>
      </c>
      <c r="D18" s="478"/>
      <c r="E18" s="478"/>
      <c r="F18" s="478"/>
      <c r="G18" s="478"/>
      <c r="H18" s="478"/>
      <c r="I18" s="821"/>
      <c r="J18" s="821"/>
      <c r="K18" s="821"/>
      <c r="L18" s="1846"/>
      <c r="M18" s="1817"/>
      <c r="N18" s="821"/>
      <c r="O18" s="1846"/>
      <c r="P18" s="821"/>
      <c r="Q18" s="1846"/>
      <c r="R18" s="1846"/>
      <c r="S18" s="821"/>
      <c r="T18" s="821"/>
      <c r="U18" s="821"/>
      <c r="V18" s="821"/>
      <c r="W18" s="821"/>
      <c r="X18" s="1818"/>
      <c r="Y18" s="1818"/>
      <c r="Z18" s="1818"/>
      <c r="AA18" s="1818"/>
      <c r="AB18" s="1818"/>
      <c r="AC18" s="1841"/>
      <c r="AD18" s="1841"/>
    </row>
    <row r="19" spans="1:30">
      <c r="A19" s="306"/>
      <c r="B19" s="374">
        <v>1</v>
      </c>
      <c r="C19" s="779" t="s">
        <v>266</v>
      </c>
      <c r="D19" s="478"/>
      <c r="E19" s="478"/>
      <c r="F19" s="478"/>
      <c r="G19" s="478"/>
      <c r="H19" s="478"/>
      <c r="I19" s="821"/>
      <c r="J19" s="821"/>
      <c r="K19" s="821"/>
      <c r="L19" s="1846"/>
      <c r="M19" s="1817"/>
      <c r="N19" s="821"/>
      <c r="O19" s="1846"/>
      <c r="P19" s="821"/>
      <c r="Q19" s="1846"/>
      <c r="R19" s="1846"/>
      <c r="S19" s="821"/>
      <c r="T19" s="821"/>
      <c r="U19" s="821"/>
      <c r="V19" s="821"/>
      <c r="W19" s="821"/>
      <c r="X19" s="1818"/>
      <c r="Y19" s="1818"/>
      <c r="Z19" s="1818"/>
      <c r="AA19" s="1818"/>
      <c r="AB19" s="1818"/>
      <c r="AC19" s="1841"/>
      <c r="AD19" s="1841"/>
    </row>
    <row r="20" spans="1:30">
      <c r="A20" s="662"/>
      <c r="B20" s="479">
        <v>1.2769999999999999</v>
      </c>
      <c r="C20" s="480" t="s">
        <v>129</v>
      </c>
      <c r="D20" s="613"/>
      <c r="E20" s="613"/>
      <c r="F20" s="613"/>
      <c r="G20" s="613"/>
      <c r="H20" s="613"/>
      <c r="I20" s="821"/>
      <c r="J20" s="821"/>
      <c r="K20" s="821"/>
      <c r="L20" s="1846"/>
      <c r="M20" s="1817"/>
      <c r="N20" s="821"/>
      <c r="O20" s="1846"/>
      <c r="P20" s="821"/>
      <c r="Q20" s="1846"/>
      <c r="R20" s="1846"/>
      <c r="S20" s="821"/>
      <c r="T20" s="821"/>
      <c r="U20" s="821"/>
      <c r="V20" s="821"/>
      <c r="W20" s="821"/>
      <c r="X20" s="1818"/>
      <c r="Y20" s="1818"/>
      <c r="Z20" s="1818"/>
      <c r="AA20" s="1818"/>
      <c r="AB20" s="1818"/>
      <c r="AC20" s="1841"/>
      <c r="AD20" s="1841"/>
    </row>
    <row r="21" spans="1:30">
      <c r="A21" s="662"/>
      <c r="B21" s="481">
        <v>61</v>
      </c>
      <c r="C21" s="482" t="s">
        <v>130</v>
      </c>
      <c r="D21" s="613"/>
      <c r="E21" s="613"/>
      <c r="F21" s="613"/>
      <c r="G21" s="613"/>
      <c r="H21" s="613"/>
      <c r="I21" s="821"/>
      <c r="J21" s="821"/>
      <c r="K21" s="821"/>
      <c r="L21" s="1846"/>
      <c r="M21" s="1817"/>
      <c r="N21" s="821"/>
      <c r="O21" s="1846"/>
      <c r="P21" s="821"/>
      <c r="Q21" s="1846"/>
      <c r="R21" s="1846"/>
      <c r="S21" s="821"/>
      <c r="T21" s="821"/>
      <c r="U21" s="821"/>
      <c r="V21" s="821"/>
      <c r="W21" s="821"/>
      <c r="X21" s="1818"/>
      <c r="Y21" s="1818"/>
      <c r="Z21" s="1818"/>
      <c r="AA21" s="1818"/>
      <c r="AB21" s="1818"/>
      <c r="AC21" s="1841"/>
      <c r="AD21" s="1841"/>
    </row>
    <row r="22" spans="1:30" ht="25.5">
      <c r="A22" s="306"/>
      <c r="B22" s="1012" t="s">
        <v>363</v>
      </c>
      <c r="C22" s="1013" t="s">
        <v>364</v>
      </c>
      <c r="D22" s="399"/>
      <c r="E22" s="169">
        <v>3310</v>
      </c>
      <c r="F22" s="399">
        <v>0</v>
      </c>
      <c r="G22" s="169">
        <f>SUM(E22:F22)</f>
        <v>3310</v>
      </c>
      <c r="H22" s="169" t="s">
        <v>444</v>
      </c>
      <c r="I22" s="1847"/>
      <c r="J22" s="1529"/>
      <c r="K22" s="1847"/>
      <c r="L22" s="1848"/>
      <c r="M22" s="1849"/>
      <c r="N22" s="1850"/>
      <c r="O22" s="1851"/>
      <c r="P22" s="1850"/>
      <c r="Q22" s="1851"/>
      <c r="R22" s="1851"/>
      <c r="S22" s="1850"/>
      <c r="T22" s="1850"/>
      <c r="U22" s="1850"/>
      <c r="V22" s="1850"/>
      <c r="W22" s="1850"/>
      <c r="X22" s="1852"/>
      <c r="Y22" s="1852"/>
      <c r="Z22" s="1852"/>
      <c r="AA22" s="1852"/>
      <c r="AB22" s="1852"/>
      <c r="AC22" s="1841"/>
      <c r="AD22" s="1841"/>
    </row>
    <row r="23" spans="1:30">
      <c r="A23" s="306" t="s">
        <v>107</v>
      </c>
      <c r="B23" s="374">
        <v>61</v>
      </c>
      <c r="C23" s="779" t="s">
        <v>130</v>
      </c>
      <c r="D23" s="399"/>
      <c r="E23" s="434">
        <f t="shared" ref="E23:G23" si="0">SUM(E22:E22)</f>
        <v>3310</v>
      </c>
      <c r="F23" s="401">
        <f>SUM(F22:F22)</f>
        <v>0</v>
      </c>
      <c r="G23" s="434">
        <f t="shared" si="0"/>
        <v>3310</v>
      </c>
      <c r="H23" s="169"/>
      <c r="I23" s="821"/>
      <c r="J23" s="821"/>
      <c r="K23" s="821"/>
      <c r="L23" s="1846"/>
      <c r="M23" s="1817"/>
      <c r="N23" s="821"/>
      <c r="O23" s="1846"/>
      <c r="P23" s="821"/>
      <c r="Q23" s="1846"/>
      <c r="R23" s="1846"/>
      <c r="S23" s="821"/>
      <c r="T23" s="821"/>
      <c r="U23" s="821"/>
      <c r="V23" s="821"/>
      <c r="W23" s="821"/>
      <c r="X23" s="1818"/>
      <c r="Y23" s="1818"/>
      <c r="Z23" s="1818"/>
      <c r="AA23" s="1818"/>
      <c r="AB23" s="1818"/>
      <c r="AC23" s="1841"/>
      <c r="AD23" s="1841"/>
    </row>
    <row r="24" spans="1:30">
      <c r="A24" s="306" t="s">
        <v>107</v>
      </c>
      <c r="B24" s="375">
        <v>1.2769999999999999</v>
      </c>
      <c r="C24" s="315" t="s">
        <v>129</v>
      </c>
      <c r="D24" s="399"/>
      <c r="E24" s="434">
        <f t="shared" ref="E24:G24" si="1">E23</f>
        <v>3310</v>
      </c>
      <c r="F24" s="401">
        <f t="shared" si="1"/>
        <v>0</v>
      </c>
      <c r="G24" s="434">
        <f t="shared" si="1"/>
        <v>3310</v>
      </c>
      <c r="H24" s="169"/>
      <c r="I24" s="821"/>
      <c r="J24" s="821"/>
      <c r="K24" s="821"/>
      <c r="L24" s="1846"/>
      <c r="M24" s="1817"/>
      <c r="N24" s="821"/>
      <c r="O24" s="1846"/>
      <c r="P24" s="821"/>
      <c r="Q24" s="1846"/>
      <c r="R24" s="1846"/>
      <c r="S24" s="821"/>
      <c r="T24" s="821"/>
      <c r="U24" s="821"/>
      <c r="V24" s="821"/>
      <c r="W24" s="821"/>
      <c r="X24" s="1818"/>
      <c r="Y24" s="1818"/>
      <c r="Z24" s="1818"/>
      <c r="AA24" s="1818"/>
      <c r="AB24" s="1818"/>
      <c r="AC24" s="1841"/>
      <c r="AD24" s="1841"/>
    </row>
    <row r="25" spans="1:30">
      <c r="A25" s="306" t="s">
        <v>107</v>
      </c>
      <c r="B25" s="374">
        <v>1</v>
      </c>
      <c r="C25" s="779" t="s">
        <v>365</v>
      </c>
      <c r="D25" s="311"/>
      <c r="E25" s="434">
        <f>E24</f>
        <v>3310</v>
      </c>
      <c r="F25" s="920">
        <f t="shared" ref="F25:G25" si="2">F24</f>
        <v>0</v>
      </c>
      <c r="G25" s="434">
        <f t="shared" si="2"/>
        <v>3310</v>
      </c>
      <c r="H25" s="311"/>
      <c r="I25" s="821"/>
      <c r="J25" s="821"/>
      <c r="K25" s="821"/>
      <c r="L25" s="1846"/>
      <c r="M25" s="1817"/>
      <c r="N25" s="821"/>
      <c r="O25" s="1846"/>
      <c r="P25" s="821"/>
      <c r="Q25" s="1846"/>
      <c r="R25" s="1846"/>
      <c r="S25" s="821"/>
      <c r="T25" s="821"/>
      <c r="U25" s="821"/>
      <c r="V25" s="821"/>
      <c r="W25" s="821"/>
      <c r="X25" s="1818"/>
      <c r="Y25" s="1818"/>
      <c r="Z25" s="1818"/>
      <c r="AA25" s="1818"/>
      <c r="AB25" s="1818"/>
      <c r="AC25" s="1841"/>
      <c r="AD25" s="1841"/>
    </row>
    <row r="26" spans="1:30" ht="6" customHeight="1">
      <c r="A26" s="306"/>
      <c r="B26" s="374"/>
      <c r="C26" s="779"/>
      <c r="D26" s="311"/>
      <c r="E26" s="311"/>
      <c r="F26" s="311"/>
      <c r="G26" s="311"/>
      <c r="H26" s="311"/>
      <c r="I26" s="821"/>
      <c r="J26" s="821"/>
      <c r="K26" s="821"/>
      <c r="L26" s="1846"/>
      <c r="M26" s="1817"/>
      <c r="N26" s="821"/>
      <c r="O26" s="1846"/>
      <c r="P26" s="821"/>
      <c r="Q26" s="1846"/>
      <c r="R26" s="1846"/>
      <c r="S26" s="821"/>
      <c r="T26" s="821"/>
      <c r="U26" s="821"/>
      <c r="V26" s="821"/>
      <c r="W26" s="821"/>
      <c r="X26" s="1818"/>
      <c r="Y26" s="1818"/>
      <c r="Z26" s="1818"/>
      <c r="AA26" s="1818"/>
      <c r="AB26" s="1818"/>
      <c r="AC26" s="1841"/>
      <c r="AD26" s="1841"/>
    </row>
    <row r="27" spans="1:30">
      <c r="A27" s="306"/>
      <c r="B27" s="374">
        <v>2</v>
      </c>
      <c r="C27" s="779" t="s">
        <v>128</v>
      </c>
      <c r="D27" s="478"/>
      <c r="E27" s="478"/>
      <c r="F27" s="478"/>
      <c r="G27" s="478"/>
      <c r="H27" s="478"/>
      <c r="I27" s="821"/>
      <c r="J27" s="821"/>
      <c r="K27" s="821"/>
      <c r="L27" s="1846"/>
      <c r="M27" s="1817"/>
      <c r="N27" s="821"/>
      <c r="O27" s="1846"/>
      <c r="P27" s="821"/>
      <c r="Q27" s="1846"/>
      <c r="R27" s="1846"/>
      <c r="S27" s="821"/>
      <c r="T27" s="821"/>
      <c r="U27" s="821"/>
      <c r="V27" s="821"/>
      <c r="W27" s="821"/>
      <c r="X27" s="821"/>
      <c r="Y27" s="821"/>
      <c r="Z27" s="821"/>
      <c r="AA27" s="821"/>
      <c r="AB27" s="821"/>
      <c r="AC27" s="1841"/>
      <c r="AD27" s="1841"/>
    </row>
    <row r="28" spans="1:30">
      <c r="A28" s="306"/>
      <c r="B28" s="375">
        <v>2.0009999999999999</v>
      </c>
      <c r="C28" s="315" t="s">
        <v>79</v>
      </c>
      <c r="D28" s="478"/>
      <c r="E28" s="478"/>
      <c r="F28" s="478"/>
      <c r="G28" s="478"/>
      <c r="H28" s="478"/>
      <c r="I28" s="821"/>
      <c r="J28" s="821"/>
      <c r="K28" s="821"/>
      <c r="L28" s="1846"/>
      <c r="M28" s="1817"/>
      <c r="N28" s="821"/>
      <c r="O28" s="1846"/>
      <c r="P28" s="821"/>
      <c r="Q28" s="1846"/>
      <c r="R28" s="1846"/>
      <c r="S28" s="821"/>
      <c r="T28" s="821"/>
      <c r="U28" s="821"/>
      <c r="V28" s="821"/>
      <c r="W28" s="821"/>
      <c r="X28" s="821"/>
      <c r="Y28" s="821"/>
      <c r="Z28" s="821"/>
      <c r="AA28" s="821"/>
      <c r="AB28" s="821"/>
      <c r="AC28" s="1841"/>
      <c r="AD28" s="1841"/>
    </row>
    <row r="29" spans="1:30">
      <c r="A29" s="306"/>
      <c r="B29" s="374">
        <v>60</v>
      </c>
      <c r="C29" s="779" t="s">
        <v>46</v>
      </c>
      <c r="D29" s="478"/>
      <c r="E29" s="478"/>
      <c r="F29" s="478"/>
      <c r="G29" s="478"/>
      <c r="H29" s="478"/>
      <c r="I29" s="821"/>
      <c r="J29" s="821"/>
      <c r="K29" s="821"/>
      <c r="L29" s="1846"/>
      <c r="M29" s="1817"/>
      <c r="N29" s="821"/>
      <c r="O29" s="1846"/>
      <c r="P29" s="821"/>
      <c r="Q29" s="1846"/>
      <c r="R29" s="1846"/>
      <c r="S29" s="821"/>
      <c r="T29" s="821"/>
      <c r="U29" s="821"/>
      <c r="V29" s="821"/>
      <c r="W29" s="821"/>
      <c r="X29" s="821"/>
      <c r="Y29" s="821"/>
      <c r="Z29" s="821"/>
      <c r="AA29" s="821"/>
      <c r="AB29" s="821"/>
      <c r="AC29" s="1841"/>
      <c r="AD29" s="1841"/>
    </row>
    <row r="30" spans="1:30">
      <c r="A30" s="662"/>
      <c r="B30" s="481">
        <v>45</v>
      </c>
      <c r="C30" s="482" t="s">
        <v>42</v>
      </c>
      <c r="D30" s="311"/>
      <c r="E30" s="319"/>
      <c r="F30" s="613"/>
      <c r="G30" s="613"/>
      <c r="H30" s="613"/>
      <c r="I30" s="821"/>
      <c r="J30" s="821"/>
      <c r="K30" s="821"/>
      <c r="L30" s="1846"/>
      <c r="M30" s="1817"/>
      <c r="N30" s="821"/>
      <c r="O30" s="1846"/>
      <c r="P30" s="821"/>
      <c r="Q30" s="1846"/>
      <c r="R30" s="1846"/>
      <c r="S30" s="821"/>
      <c r="T30" s="821"/>
      <c r="U30" s="821"/>
      <c r="V30" s="821"/>
      <c r="W30" s="821"/>
      <c r="X30" s="821"/>
      <c r="Y30" s="821"/>
      <c r="Z30" s="821"/>
      <c r="AA30" s="821"/>
      <c r="AB30" s="821"/>
      <c r="AC30" s="1841"/>
      <c r="AD30" s="1841"/>
    </row>
    <row r="31" spans="1:30">
      <c r="A31" s="306"/>
      <c r="B31" s="435" t="s">
        <v>205</v>
      </c>
      <c r="C31" s="779" t="s">
        <v>190</v>
      </c>
      <c r="D31" s="311"/>
      <c r="E31" s="618">
        <v>0</v>
      </c>
      <c r="F31" s="984">
        <v>91</v>
      </c>
      <c r="G31" s="627">
        <f>SUM(E31:F31)</f>
        <v>91</v>
      </c>
      <c r="H31" s="311" t="s">
        <v>446</v>
      </c>
      <c r="I31" s="1500"/>
      <c r="J31" s="1500"/>
      <c r="K31" s="1500"/>
      <c r="L31" s="1521"/>
      <c r="M31" s="1780"/>
      <c r="N31" s="1500"/>
      <c r="O31" s="1521"/>
      <c r="P31" s="1500"/>
      <c r="Q31" s="1521"/>
      <c r="R31" s="1521"/>
      <c r="S31" s="1500"/>
      <c r="T31" s="1500"/>
      <c r="U31" s="1500"/>
      <c r="V31" s="1500"/>
      <c r="W31" s="1500"/>
      <c r="X31" s="821"/>
      <c r="Y31" s="821"/>
      <c r="Z31" s="821"/>
      <c r="AA31" s="1846"/>
      <c r="AB31" s="817"/>
      <c r="AC31" s="1841"/>
      <c r="AD31" s="1841"/>
    </row>
    <row r="32" spans="1:30">
      <c r="A32" s="306" t="s">
        <v>107</v>
      </c>
      <c r="B32" s="374">
        <v>45</v>
      </c>
      <c r="C32" s="779" t="s">
        <v>42</v>
      </c>
      <c r="D32" s="311"/>
      <c r="E32" s="430">
        <f>SUM(E31:E31)</f>
        <v>0</v>
      </c>
      <c r="F32" s="627">
        <f>SUM(F31:F31)</f>
        <v>91</v>
      </c>
      <c r="G32" s="627">
        <f>SUM(E32:F32)</f>
        <v>91</v>
      </c>
      <c r="H32" s="311"/>
      <c r="I32" s="821"/>
      <c r="J32" s="821"/>
      <c r="K32" s="821"/>
      <c r="L32" s="1846"/>
      <c r="M32" s="1817"/>
      <c r="N32" s="821"/>
      <c r="O32" s="1846"/>
      <c r="P32" s="821"/>
      <c r="Q32" s="1846"/>
      <c r="R32" s="1846"/>
      <c r="S32" s="821"/>
      <c r="T32" s="821"/>
      <c r="U32" s="821"/>
      <c r="V32" s="821"/>
      <c r="W32" s="821"/>
      <c r="X32" s="821"/>
      <c r="Y32" s="821"/>
      <c r="Z32" s="821"/>
      <c r="AA32" s="821"/>
      <c r="AB32" s="821"/>
      <c r="AC32" s="1841"/>
      <c r="AD32" s="1841"/>
    </row>
    <row r="33" spans="1:30">
      <c r="A33" s="306" t="s">
        <v>107</v>
      </c>
      <c r="B33" s="374">
        <v>60</v>
      </c>
      <c r="C33" s="779" t="s">
        <v>46</v>
      </c>
      <c r="D33" s="311"/>
      <c r="E33" s="920">
        <f>E32</f>
        <v>0</v>
      </c>
      <c r="F33" s="434">
        <f t="shared" ref="F33:G33" si="3">F32</f>
        <v>91</v>
      </c>
      <c r="G33" s="434">
        <f t="shared" si="3"/>
        <v>91</v>
      </c>
      <c r="H33" s="311"/>
      <c r="I33" s="821"/>
      <c r="J33" s="821"/>
      <c r="K33" s="821"/>
      <c r="L33" s="1846"/>
      <c r="M33" s="1817"/>
      <c r="N33" s="821"/>
      <c r="O33" s="1846"/>
      <c r="P33" s="821"/>
      <c r="Q33" s="1846"/>
      <c r="R33" s="1846"/>
      <c r="S33" s="821"/>
      <c r="T33" s="821"/>
      <c r="U33" s="821"/>
      <c r="V33" s="821"/>
      <c r="W33" s="821"/>
      <c r="X33" s="821"/>
      <c r="Y33" s="821"/>
      <c r="Z33" s="821"/>
      <c r="AA33" s="821"/>
      <c r="AB33" s="821"/>
      <c r="AC33" s="1841"/>
      <c r="AD33" s="1841"/>
    </row>
    <row r="34" spans="1:30">
      <c r="A34" s="317" t="s">
        <v>107</v>
      </c>
      <c r="B34" s="491">
        <v>2.0009999999999999</v>
      </c>
      <c r="C34" s="324" t="s">
        <v>79</v>
      </c>
      <c r="D34" s="627"/>
      <c r="E34" s="920">
        <f t="shared" ref="E34:G34" si="4">E33</f>
        <v>0</v>
      </c>
      <c r="F34" s="434">
        <f t="shared" si="4"/>
        <v>91</v>
      </c>
      <c r="G34" s="434">
        <f t="shared" si="4"/>
        <v>91</v>
      </c>
      <c r="H34" s="311"/>
      <c r="I34" s="821"/>
      <c r="J34" s="821"/>
      <c r="K34" s="821"/>
      <c r="L34" s="1846"/>
      <c r="M34" s="1817"/>
      <c r="N34" s="821"/>
      <c r="O34" s="1846"/>
      <c r="P34" s="821"/>
      <c r="Q34" s="1846"/>
      <c r="R34" s="1846"/>
      <c r="S34" s="821"/>
      <c r="T34" s="821"/>
      <c r="U34" s="821"/>
      <c r="V34" s="821"/>
      <c r="W34" s="821"/>
      <c r="X34" s="821"/>
      <c r="Y34" s="821"/>
      <c r="Z34" s="821"/>
      <c r="AA34" s="821"/>
      <c r="AB34" s="821"/>
      <c r="AC34" s="1841"/>
      <c r="AD34" s="1841"/>
    </row>
    <row r="35" spans="1:30">
      <c r="A35" s="662"/>
      <c r="B35" s="479">
        <v>2.2770000000000001</v>
      </c>
      <c r="C35" s="480" t="s">
        <v>129</v>
      </c>
      <c r="D35" s="311"/>
      <c r="E35" s="311"/>
      <c r="F35" s="311"/>
      <c r="G35" s="311"/>
      <c r="H35" s="311"/>
      <c r="I35" s="821"/>
      <c r="J35" s="821"/>
      <c r="K35" s="821"/>
      <c r="L35" s="1846"/>
      <c r="M35" s="1817"/>
      <c r="N35" s="821"/>
      <c r="O35" s="1846"/>
      <c r="P35" s="821"/>
      <c r="Q35" s="1846"/>
      <c r="R35" s="1846"/>
      <c r="S35" s="821"/>
      <c r="T35" s="821"/>
      <c r="U35" s="821"/>
      <c r="V35" s="821"/>
      <c r="W35" s="821"/>
      <c r="X35" s="821"/>
      <c r="Y35" s="821"/>
      <c r="Z35" s="821"/>
      <c r="AA35" s="821"/>
      <c r="AB35" s="821"/>
      <c r="AC35" s="1841"/>
      <c r="AD35" s="1841"/>
    </row>
    <row r="36" spans="1:30" ht="25.5">
      <c r="A36" s="306"/>
      <c r="B36" s="374">
        <v>51</v>
      </c>
      <c r="C36" s="779" t="s">
        <v>366</v>
      </c>
      <c r="D36" s="399"/>
      <c r="E36" s="169"/>
      <c r="F36" s="399"/>
      <c r="G36" s="399"/>
      <c r="H36" s="399"/>
      <c r="I36" s="821"/>
      <c r="J36" s="821"/>
      <c r="K36" s="821"/>
      <c r="L36" s="1846"/>
      <c r="M36" s="1817"/>
      <c r="N36" s="821"/>
      <c r="O36" s="1846"/>
      <c r="P36" s="821"/>
      <c r="Q36" s="1846"/>
      <c r="R36" s="1846"/>
      <c r="S36" s="821"/>
      <c r="T36" s="821"/>
      <c r="U36" s="821"/>
      <c r="V36" s="821"/>
      <c r="W36" s="821"/>
      <c r="X36" s="821"/>
      <c r="Y36" s="821"/>
      <c r="Z36" s="821"/>
      <c r="AA36" s="821"/>
      <c r="AB36" s="821"/>
      <c r="AC36" s="1841"/>
      <c r="AD36" s="1841"/>
    </row>
    <row r="37" spans="1:30" ht="27" customHeight="1">
      <c r="A37" s="306"/>
      <c r="B37" s="1039" t="s">
        <v>367</v>
      </c>
      <c r="C37" s="991" t="s">
        <v>368</v>
      </c>
      <c r="D37" s="399"/>
      <c r="E37" s="429">
        <v>12</v>
      </c>
      <c r="F37" s="430">
        <v>0</v>
      </c>
      <c r="G37" s="429">
        <f>SUM(E37:F37)</f>
        <v>12</v>
      </c>
      <c r="H37" s="311" t="s">
        <v>444</v>
      </c>
      <c r="I37" s="1847"/>
      <c r="J37" s="1530"/>
      <c r="K37" s="1847"/>
      <c r="L37" s="1848"/>
      <c r="M37" s="1849"/>
      <c r="N37" s="1850"/>
      <c r="O37" s="1851"/>
      <c r="P37" s="1850"/>
      <c r="Q37" s="1851"/>
      <c r="R37" s="1851"/>
      <c r="S37" s="1850"/>
      <c r="T37" s="1850"/>
      <c r="U37" s="1850"/>
      <c r="V37" s="1850"/>
      <c r="W37" s="1850"/>
      <c r="X37" s="1850"/>
      <c r="Y37" s="1850"/>
      <c r="Z37" s="1850"/>
      <c r="AA37" s="1850"/>
      <c r="AB37" s="1850"/>
      <c r="AC37" s="1841"/>
      <c r="AD37" s="1841"/>
    </row>
    <row r="38" spans="1:30" ht="25.5">
      <c r="A38" s="306" t="s">
        <v>107</v>
      </c>
      <c r="B38" s="374">
        <v>51</v>
      </c>
      <c r="C38" s="779" t="s">
        <v>366</v>
      </c>
      <c r="D38" s="399"/>
      <c r="E38" s="434">
        <f t="shared" ref="E38:G38" si="5">E37</f>
        <v>12</v>
      </c>
      <c r="F38" s="401">
        <f t="shared" si="5"/>
        <v>0</v>
      </c>
      <c r="G38" s="434">
        <f t="shared" si="5"/>
        <v>12</v>
      </c>
      <c r="H38" s="169"/>
      <c r="I38" s="821"/>
      <c r="J38" s="821"/>
      <c r="K38" s="821"/>
      <c r="L38" s="1846"/>
      <c r="M38" s="1817"/>
      <c r="N38" s="821"/>
      <c r="O38" s="1846"/>
      <c r="P38" s="821"/>
      <c r="Q38" s="1846"/>
      <c r="R38" s="1846"/>
      <c r="S38" s="821"/>
      <c r="T38" s="821"/>
      <c r="U38" s="821"/>
      <c r="V38" s="821"/>
      <c r="W38" s="821"/>
      <c r="X38" s="821"/>
      <c r="Y38" s="821"/>
      <c r="Z38" s="821"/>
      <c r="AA38" s="821"/>
      <c r="AB38" s="821"/>
      <c r="AC38" s="1841"/>
      <c r="AD38" s="1841"/>
    </row>
    <row r="39" spans="1:30">
      <c r="A39" s="306" t="s">
        <v>107</v>
      </c>
      <c r="B39" s="375">
        <v>2.2770000000000001</v>
      </c>
      <c r="C39" s="315" t="s">
        <v>129</v>
      </c>
      <c r="D39" s="399"/>
      <c r="E39" s="434">
        <f>+E37</f>
        <v>12</v>
      </c>
      <c r="F39" s="920">
        <f t="shared" ref="F39:G39" si="6">+F37</f>
        <v>0</v>
      </c>
      <c r="G39" s="434">
        <f t="shared" si="6"/>
        <v>12</v>
      </c>
      <c r="H39" s="169"/>
      <c r="I39" s="821"/>
      <c r="J39" s="821"/>
      <c r="K39" s="821"/>
      <c r="L39" s="1846"/>
      <c r="M39" s="1817"/>
      <c r="N39" s="821"/>
      <c r="O39" s="1846"/>
      <c r="P39" s="821"/>
      <c r="Q39" s="1846"/>
      <c r="R39" s="1846"/>
      <c r="S39" s="821"/>
      <c r="T39" s="821"/>
      <c r="U39" s="821"/>
      <c r="V39" s="821"/>
      <c r="W39" s="821"/>
      <c r="X39" s="821"/>
      <c r="Y39" s="821"/>
      <c r="Z39" s="821"/>
      <c r="AA39" s="821"/>
      <c r="AB39" s="821"/>
      <c r="AC39" s="1841"/>
      <c r="AD39" s="1841"/>
    </row>
    <row r="40" spans="1:30">
      <c r="A40" s="662" t="s">
        <v>107</v>
      </c>
      <c r="B40" s="481">
        <v>2</v>
      </c>
      <c r="C40" s="482" t="s">
        <v>128</v>
      </c>
      <c r="D40" s="311"/>
      <c r="E40" s="434">
        <f>E39+E34</f>
        <v>12</v>
      </c>
      <c r="F40" s="434">
        <f>F39+F34</f>
        <v>91</v>
      </c>
      <c r="G40" s="434">
        <f>G39+G34</f>
        <v>103</v>
      </c>
      <c r="H40" s="311"/>
      <c r="I40" s="821"/>
      <c r="J40" s="821"/>
      <c r="K40" s="821"/>
      <c r="L40" s="1846"/>
      <c r="M40" s="1817"/>
      <c r="N40" s="821"/>
      <c r="O40" s="1846"/>
      <c r="P40" s="821"/>
      <c r="Q40" s="1846"/>
      <c r="R40" s="1846"/>
      <c r="S40" s="821"/>
      <c r="T40" s="821"/>
      <c r="U40" s="821"/>
      <c r="V40" s="821"/>
      <c r="W40" s="821"/>
      <c r="X40" s="1818"/>
      <c r="Y40" s="1818"/>
      <c r="Z40" s="1818"/>
      <c r="AA40" s="1818"/>
      <c r="AB40" s="1818"/>
      <c r="AC40" s="1841"/>
      <c r="AD40" s="1841"/>
    </row>
    <row r="41" spans="1:30" ht="12" customHeight="1">
      <c r="A41" s="662"/>
      <c r="B41" s="481"/>
      <c r="C41" s="482"/>
      <c r="D41" s="311"/>
      <c r="E41" s="311"/>
      <c r="F41" s="311"/>
      <c r="G41" s="311"/>
      <c r="H41" s="311"/>
      <c r="I41" s="821"/>
      <c r="J41" s="821"/>
      <c r="K41" s="821"/>
      <c r="L41" s="1846"/>
      <c r="M41" s="1817"/>
      <c r="N41" s="821"/>
      <c r="O41" s="1846"/>
      <c r="P41" s="821"/>
      <c r="Q41" s="1846"/>
      <c r="R41" s="1846"/>
      <c r="S41" s="821"/>
      <c r="T41" s="821"/>
      <c r="U41" s="821"/>
      <c r="V41" s="821"/>
      <c r="W41" s="821"/>
      <c r="X41" s="1818"/>
      <c r="Y41" s="1818"/>
      <c r="Z41" s="1818"/>
      <c r="AA41" s="1818"/>
      <c r="AB41" s="1818"/>
      <c r="AC41" s="1841"/>
      <c r="AD41" s="1841"/>
    </row>
    <row r="42" spans="1:30">
      <c r="A42" s="306"/>
      <c r="B42" s="374">
        <v>3</v>
      </c>
      <c r="C42" s="779" t="s">
        <v>369</v>
      </c>
      <c r="D42" s="478"/>
      <c r="E42" s="478"/>
      <c r="F42" s="478"/>
      <c r="G42" s="478"/>
      <c r="H42" s="478"/>
      <c r="I42" s="821"/>
      <c r="J42" s="821"/>
      <c r="K42" s="821"/>
      <c r="L42" s="1846"/>
      <c r="M42" s="1817"/>
      <c r="N42" s="821"/>
      <c r="O42" s="1846"/>
      <c r="P42" s="821"/>
      <c r="Q42" s="1846"/>
      <c r="R42" s="1846"/>
      <c r="S42" s="821"/>
      <c r="T42" s="821"/>
      <c r="U42" s="821"/>
      <c r="V42" s="821"/>
      <c r="W42" s="821"/>
      <c r="X42" s="1818"/>
      <c r="Y42" s="1818"/>
      <c r="Z42" s="1818"/>
      <c r="AA42" s="1818"/>
      <c r="AB42" s="1818"/>
      <c r="AC42" s="1841"/>
      <c r="AD42" s="1841"/>
    </row>
    <row r="43" spans="1:30">
      <c r="A43" s="662"/>
      <c r="B43" s="479">
        <v>3.2770000000000001</v>
      </c>
      <c r="C43" s="480" t="s">
        <v>129</v>
      </c>
      <c r="D43" s="311"/>
      <c r="E43" s="311"/>
      <c r="F43" s="311"/>
      <c r="G43" s="311"/>
      <c r="H43" s="311"/>
      <c r="I43" s="821"/>
      <c r="J43" s="821"/>
      <c r="K43" s="821"/>
      <c r="L43" s="1846"/>
      <c r="M43" s="1817"/>
      <c r="N43" s="821"/>
      <c r="O43" s="1846"/>
      <c r="P43" s="821"/>
      <c r="Q43" s="1846"/>
      <c r="R43" s="1846"/>
      <c r="S43" s="821"/>
      <c r="T43" s="821"/>
      <c r="U43" s="821"/>
      <c r="V43" s="821"/>
      <c r="W43" s="821"/>
      <c r="X43" s="1818"/>
      <c r="Y43" s="1818"/>
      <c r="Z43" s="1818"/>
      <c r="AA43" s="1818"/>
      <c r="AB43" s="1818"/>
      <c r="AC43" s="1841"/>
      <c r="AD43" s="1841"/>
    </row>
    <row r="44" spans="1:30" ht="25.5">
      <c r="A44" s="306"/>
      <c r="B44" s="374">
        <v>43</v>
      </c>
      <c r="C44" s="779" t="s">
        <v>370</v>
      </c>
      <c r="D44" s="399"/>
      <c r="E44" s="311"/>
      <c r="F44" s="399"/>
      <c r="G44" s="311"/>
      <c r="H44" s="311"/>
      <c r="I44" s="821"/>
      <c r="J44" s="821"/>
      <c r="K44" s="821"/>
      <c r="L44" s="1846"/>
      <c r="M44" s="1817"/>
      <c r="N44" s="821"/>
      <c r="O44" s="1846"/>
      <c r="P44" s="821"/>
      <c r="Q44" s="1846"/>
      <c r="R44" s="1846"/>
      <c r="S44" s="821"/>
      <c r="T44" s="821"/>
      <c r="U44" s="821"/>
      <c r="V44" s="821"/>
      <c r="W44" s="821"/>
      <c r="X44" s="1818"/>
      <c r="Y44" s="1818"/>
      <c r="Z44" s="1818"/>
      <c r="AA44" s="1818"/>
      <c r="AB44" s="1818"/>
      <c r="AC44" s="1841"/>
      <c r="AD44" s="1841"/>
    </row>
    <row r="45" spans="1:30" ht="25.5">
      <c r="A45" s="306"/>
      <c r="B45" s="838" t="s">
        <v>685</v>
      </c>
      <c r="C45" s="991" t="s">
        <v>686</v>
      </c>
      <c r="D45" s="399"/>
      <c r="E45" s="169">
        <v>17200</v>
      </c>
      <c r="F45" s="399">
        <v>0</v>
      </c>
      <c r="G45" s="169">
        <f>SUM(E45:F45)</f>
        <v>17200</v>
      </c>
      <c r="H45" s="311" t="s">
        <v>444</v>
      </c>
      <c r="I45" s="1847"/>
      <c r="J45" s="1530"/>
      <c r="K45" s="1847"/>
      <c r="L45" s="1848"/>
      <c r="M45" s="1849"/>
      <c r="N45" s="1850"/>
      <c r="O45" s="1851"/>
      <c r="P45" s="1850"/>
      <c r="Q45" s="1851"/>
      <c r="R45" s="1851"/>
      <c r="S45" s="1850"/>
      <c r="T45" s="1850"/>
      <c r="U45" s="1850"/>
      <c r="V45" s="1850"/>
      <c r="W45" s="1850"/>
      <c r="X45" s="1852"/>
      <c r="Y45" s="1852"/>
      <c r="Z45" s="1852"/>
      <c r="AA45" s="1852"/>
      <c r="AB45" s="1852"/>
      <c r="AC45" s="1841"/>
      <c r="AD45" s="1841"/>
    </row>
    <row r="46" spans="1:30" ht="25.5">
      <c r="A46" s="1001" t="s">
        <v>107</v>
      </c>
      <c r="B46" s="374">
        <v>43</v>
      </c>
      <c r="C46" s="1004" t="s">
        <v>370</v>
      </c>
      <c r="D46" s="399"/>
      <c r="E46" s="434">
        <f>E45</f>
        <v>17200</v>
      </c>
      <c r="F46" s="920">
        <f t="shared" ref="F46:G46" si="7">F45</f>
        <v>0</v>
      </c>
      <c r="G46" s="434">
        <f t="shared" si="7"/>
        <v>17200</v>
      </c>
      <c r="H46" s="169"/>
      <c r="I46" s="821"/>
      <c r="J46" s="821"/>
      <c r="K46" s="821"/>
      <c r="L46" s="1846"/>
      <c r="M46" s="1817"/>
      <c r="N46" s="821"/>
      <c r="O46" s="1846"/>
      <c r="P46" s="821"/>
      <c r="Q46" s="1846"/>
      <c r="R46" s="1846"/>
      <c r="S46" s="821"/>
      <c r="T46" s="821"/>
      <c r="U46" s="821"/>
      <c r="V46" s="821"/>
      <c r="W46" s="821"/>
      <c r="X46" s="1818"/>
      <c r="Y46" s="1818"/>
      <c r="Z46" s="1818"/>
      <c r="AA46" s="1818"/>
      <c r="AB46" s="1818"/>
      <c r="AC46" s="1841"/>
      <c r="AD46" s="1841"/>
    </row>
    <row r="47" spans="1:30">
      <c r="A47" s="306" t="s">
        <v>107</v>
      </c>
      <c r="B47" s="375">
        <v>3.2770000000000001</v>
      </c>
      <c r="C47" s="315" t="s">
        <v>129</v>
      </c>
      <c r="D47" s="399"/>
      <c r="E47" s="434">
        <f>E46</f>
        <v>17200</v>
      </c>
      <c r="F47" s="920">
        <f t="shared" ref="F47:G47" si="8">F46</f>
        <v>0</v>
      </c>
      <c r="G47" s="434">
        <f t="shared" si="8"/>
        <v>17200</v>
      </c>
      <c r="H47" s="169"/>
      <c r="I47" s="821"/>
      <c r="J47" s="821"/>
      <c r="K47" s="821"/>
      <c r="L47" s="1846"/>
      <c r="M47" s="1817"/>
      <c r="N47" s="821"/>
      <c r="O47" s="1846"/>
      <c r="P47" s="821"/>
      <c r="Q47" s="1846"/>
      <c r="R47" s="1846"/>
      <c r="S47" s="821"/>
      <c r="T47" s="821"/>
      <c r="U47" s="821"/>
      <c r="V47" s="821"/>
      <c r="W47" s="821"/>
      <c r="X47" s="1818"/>
      <c r="Y47" s="1818"/>
      <c r="Z47" s="1818"/>
      <c r="AA47" s="1818"/>
      <c r="AB47" s="1818"/>
      <c r="AC47" s="1841"/>
      <c r="AD47" s="1841"/>
    </row>
    <row r="48" spans="1:30">
      <c r="A48" s="306" t="s">
        <v>107</v>
      </c>
      <c r="B48" s="374">
        <v>3</v>
      </c>
      <c r="C48" s="779" t="s">
        <v>369</v>
      </c>
      <c r="D48" s="311"/>
      <c r="E48" s="429">
        <f>E47</f>
        <v>17200</v>
      </c>
      <c r="F48" s="999">
        <f t="shared" ref="F48:G48" si="9">F47</f>
        <v>0</v>
      </c>
      <c r="G48" s="429">
        <f t="shared" si="9"/>
        <v>17200</v>
      </c>
      <c r="H48" s="311"/>
      <c r="I48" s="821"/>
      <c r="J48" s="821"/>
      <c r="K48" s="821"/>
      <c r="L48" s="1846"/>
      <c r="M48" s="1817"/>
      <c r="N48" s="821"/>
      <c r="O48" s="1846"/>
      <c r="P48" s="821"/>
      <c r="Q48" s="1846"/>
      <c r="R48" s="1846"/>
      <c r="S48" s="821"/>
      <c r="T48" s="821"/>
      <c r="U48" s="821"/>
      <c r="V48" s="821"/>
      <c r="W48" s="821"/>
      <c r="X48" s="1818"/>
      <c r="Y48" s="1818"/>
      <c r="Z48" s="1818"/>
      <c r="AA48" s="1818"/>
      <c r="AB48" s="1818"/>
      <c r="AC48" s="1841"/>
      <c r="AD48" s="1841"/>
    </row>
    <row r="49" spans="1:30" ht="12" customHeight="1">
      <c r="A49" s="306"/>
      <c r="B49" s="374"/>
      <c r="C49" s="779"/>
      <c r="D49" s="311"/>
      <c r="E49" s="311"/>
      <c r="F49" s="311"/>
      <c r="G49" s="311"/>
      <c r="H49" s="311"/>
      <c r="I49" s="821"/>
      <c r="J49" s="821"/>
      <c r="K49" s="821"/>
      <c r="L49" s="1846"/>
      <c r="M49" s="1817"/>
      <c r="N49" s="821"/>
      <c r="O49" s="1846"/>
      <c r="P49" s="821"/>
      <c r="Q49" s="1846"/>
      <c r="R49" s="1846"/>
      <c r="S49" s="821"/>
      <c r="T49" s="821"/>
      <c r="U49" s="821"/>
      <c r="V49" s="821"/>
      <c r="W49" s="821"/>
      <c r="X49" s="1818"/>
      <c r="Y49" s="1818"/>
      <c r="Z49" s="1818"/>
      <c r="AA49" s="1818"/>
      <c r="AB49" s="1818"/>
      <c r="AC49" s="1841"/>
      <c r="AD49" s="1841"/>
    </row>
    <row r="50" spans="1:30">
      <c r="A50" s="306"/>
      <c r="B50" s="374">
        <v>80</v>
      </c>
      <c r="C50" s="779" t="s">
        <v>93</v>
      </c>
      <c r="D50" s="311"/>
      <c r="E50" s="311"/>
      <c r="F50" s="311"/>
      <c r="G50" s="311"/>
      <c r="H50" s="311"/>
      <c r="I50" s="821"/>
      <c r="J50" s="821"/>
      <c r="K50" s="821"/>
      <c r="L50" s="1846"/>
      <c r="M50" s="1817"/>
      <c r="N50" s="821"/>
      <c r="O50" s="1846"/>
      <c r="P50" s="821"/>
      <c r="Q50" s="1846"/>
      <c r="R50" s="1846"/>
      <c r="S50" s="821"/>
      <c r="T50" s="821"/>
      <c r="U50" s="821"/>
      <c r="V50" s="821"/>
      <c r="W50" s="821"/>
      <c r="X50" s="1818"/>
      <c r="Y50" s="1818"/>
      <c r="Z50" s="1818"/>
      <c r="AA50" s="1818"/>
      <c r="AB50" s="1818"/>
      <c r="AC50" s="1841"/>
      <c r="AD50" s="1841"/>
    </row>
    <row r="51" spans="1:30">
      <c r="A51" s="306"/>
      <c r="B51" s="375">
        <v>80.8</v>
      </c>
      <c r="C51" s="315" t="s">
        <v>48</v>
      </c>
      <c r="D51" s="319"/>
      <c r="E51" s="319"/>
      <c r="F51" s="319"/>
      <c r="G51" s="319"/>
      <c r="H51" s="319"/>
      <c r="I51" s="821"/>
      <c r="J51" s="821"/>
      <c r="K51" s="821"/>
      <c r="L51" s="1846"/>
      <c r="M51" s="1817"/>
      <c r="N51" s="821"/>
      <c r="O51" s="1846"/>
      <c r="P51" s="821"/>
      <c r="Q51" s="1846"/>
      <c r="R51" s="1846"/>
      <c r="S51" s="821"/>
      <c r="T51" s="821"/>
      <c r="U51" s="821"/>
      <c r="V51" s="821"/>
      <c r="W51" s="821"/>
      <c r="X51" s="1818"/>
      <c r="Y51" s="1818"/>
      <c r="Z51" s="1818"/>
      <c r="AA51" s="1818"/>
      <c r="AB51" s="1818"/>
      <c r="AC51" s="1841"/>
      <c r="AD51" s="1841"/>
    </row>
    <row r="52" spans="1:30" ht="25.5">
      <c r="A52" s="306"/>
      <c r="B52" s="845">
        <v>32</v>
      </c>
      <c r="C52" s="20" t="s">
        <v>371</v>
      </c>
      <c r="D52" s="611"/>
      <c r="E52" s="433"/>
      <c r="F52" s="611"/>
      <c r="G52" s="433"/>
      <c r="H52" s="433"/>
      <c r="I52" s="821"/>
      <c r="J52" s="821"/>
      <c r="K52" s="821"/>
      <c r="L52" s="1846"/>
      <c r="M52" s="723"/>
      <c r="N52" s="821"/>
      <c r="O52" s="1846"/>
      <c r="P52" s="821"/>
      <c r="Q52" s="1846"/>
      <c r="R52" s="1846"/>
      <c r="S52" s="821"/>
      <c r="T52" s="821"/>
      <c r="U52" s="821"/>
      <c r="V52" s="821"/>
      <c r="W52" s="821"/>
      <c r="X52" s="1818"/>
      <c r="Y52" s="1818"/>
      <c r="Z52" s="1818"/>
      <c r="AA52" s="1818"/>
      <c r="AB52" s="1818"/>
      <c r="AC52" s="1841"/>
      <c r="AD52" s="1841"/>
    </row>
    <row r="53" spans="1:30" ht="25.5">
      <c r="A53" s="306"/>
      <c r="B53" s="374">
        <v>70</v>
      </c>
      <c r="C53" s="1040" t="s">
        <v>642</v>
      </c>
      <c r="D53" s="478"/>
      <c r="E53" s="478"/>
      <c r="F53" s="478"/>
      <c r="G53" s="478"/>
      <c r="H53" s="478"/>
      <c r="I53" s="821"/>
      <c r="J53" s="821"/>
      <c r="K53" s="821"/>
      <c r="L53" s="1846"/>
      <c r="M53" s="1817"/>
      <c r="N53" s="821"/>
      <c r="O53" s="1846"/>
      <c r="P53" s="821"/>
      <c r="Q53" s="1846"/>
      <c r="R53" s="1846"/>
      <c r="S53" s="821"/>
      <c r="T53" s="821"/>
      <c r="U53" s="821"/>
      <c r="V53" s="821"/>
      <c r="W53" s="821"/>
      <c r="X53" s="1818"/>
      <c r="Y53" s="1818"/>
      <c r="Z53" s="1818"/>
      <c r="AA53" s="1818"/>
      <c r="AB53" s="1818"/>
    </row>
    <row r="54" spans="1:30" ht="13.5" customHeight="1">
      <c r="A54" s="306"/>
      <c r="B54" s="106" t="s">
        <v>372</v>
      </c>
      <c r="C54" s="1041" t="s">
        <v>273</v>
      </c>
      <c r="D54" s="611"/>
      <c r="E54" s="433">
        <v>16200</v>
      </c>
      <c r="F54" s="611">
        <v>0</v>
      </c>
      <c r="G54" s="433">
        <f>SUM(E54:F54)</f>
        <v>16200</v>
      </c>
      <c r="H54" s="311" t="s">
        <v>444</v>
      </c>
      <c r="I54" s="1847"/>
      <c r="J54" s="1531"/>
      <c r="K54" s="1847"/>
      <c r="L54" s="1848"/>
      <c r="M54" s="1849"/>
      <c r="N54" s="1850"/>
      <c r="O54" s="1850"/>
      <c r="P54" s="1850"/>
      <c r="Q54" s="1851"/>
      <c r="R54" s="1853"/>
      <c r="S54" s="1850"/>
      <c r="T54" s="1850"/>
      <c r="U54" s="1850"/>
      <c r="V54" s="1850"/>
      <c r="W54" s="1850"/>
      <c r="X54" s="1852"/>
      <c r="Y54" s="1852"/>
      <c r="Z54" s="1852"/>
      <c r="AA54" s="1852"/>
      <c r="AB54" s="1852"/>
    </row>
    <row r="55" spans="1:30" ht="25.5">
      <c r="A55" s="1298" t="s">
        <v>107</v>
      </c>
      <c r="B55" s="1345">
        <v>32</v>
      </c>
      <c r="C55" s="20" t="s">
        <v>371</v>
      </c>
      <c r="D55" s="611"/>
      <c r="E55" s="431">
        <f>SUM(E53:E54)</f>
        <v>16200</v>
      </c>
      <c r="F55" s="432">
        <f>SUM(F53:F54)</f>
        <v>0</v>
      </c>
      <c r="G55" s="431">
        <f>SUM(G53:G54)</f>
        <v>16200</v>
      </c>
      <c r="H55" s="433"/>
      <c r="I55" s="821"/>
      <c r="J55" s="821"/>
      <c r="K55" s="821"/>
      <c r="L55" s="1846"/>
      <c r="M55" s="723"/>
      <c r="N55" s="821"/>
      <c r="O55" s="1846"/>
      <c r="P55" s="821"/>
      <c r="Q55" s="1846"/>
      <c r="R55" s="1846"/>
      <c r="S55" s="821"/>
      <c r="T55" s="821"/>
      <c r="U55" s="821"/>
      <c r="V55" s="821"/>
      <c r="W55" s="821"/>
      <c r="X55" s="1818"/>
      <c r="Y55" s="1818"/>
      <c r="Z55" s="1818"/>
      <c r="AA55" s="1818"/>
      <c r="AB55" s="1818"/>
    </row>
    <row r="56" spans="1:30" ht="25.5">
      <c r="A56" s="1298"/>
      <c r="B56" s="990">
        <v>51</v>
      </c>
      <c r="C56" s="991" t="s">
        <v>366</v>
      </c>
      <c r="D56" s="478"/>
      <c r="E56" s="478"/>
      <c r="F56" s="478"/>
      <c r="G56" s="478"/>
      <c r="H56" s="478"/>
      <c r="I56" s="821"/>
      <c r="J56" s="821"/>
      <c r="K56" s="821"/>
      <c r="L56" s="1846"/>
      <c r="M56" s="1817"/>
      <c r="N56" s="821"/>
      <c r="O56" s="1846"/>
      <c r="P56" s="821"/>
      <c r="Q56" s="1846"/>
      <c r="R56" s="1846"/>
      <c r="S56" s="821"/>
      <c r="T56" s="821"/>
      <c r="U56" s="821"/>
      <c r="V56" s="821"/>
      <c r="W56" s="821"/>
      <c r="X56" s="1818"/>
      <c r="Y56" s="1818"/>
      <c r="Z56" s="1818"/>
      <c r="AA56" s="1818"/>
      <c r="AB56" s="1818"/>
    </row>
    <row r="57" spans="1:30" ht="25.5">
      <c r="A57" s="1042"/>
      <c r="B57" s="1425">
        <v>76</v>
      </c>
      <c r="C57" s="1041" t="s">
        <v>473</v>
      </c>
      <c r="D57" s="1044"/>
      <c r="E57" s="433"/>
      <c r="F57" s="611"/>
      <c r="G57" s="433"/>
      <c r="H57" s="433"/>
      <c r="I57" s="844"/>
      <c r="J57" s="843"/>
      <c r="K57" s="844"/>
      <c r="L57" s="1854"/>
      <c r="M57" s="1855"/>
      <c r="N57" s="1850"/>
      <c r="O57" s="1851"/>
      <c r="P57" s="1850"/>
      <c r="Q57" s="1851"/>
      <c r="R57" s="1851"/>
      <c r="S57" s="1850"/>
      <c r="T57" s="1850"/>
      <c r="U57" s="1850"/>
      <c r="V57" s="1850"/>
      <c r="W57" s="1850"/>
      <c r="X57" s="1852"/>
      <c r="Y57" s="1852"/>
      <c r="Z57" s="1852"/>
      <c r="AA57" s="1852"/>
      <c r="AB57" s="1852"/>
    </row>
    <row r="58" spans="1:30">
      <c r="A58" s="1012" t="s">
        <v>462</v>
      </c>
      <c r="B58" s="1043" t="s">
        <v>474</v>
      </c>
      <c r="C58" s="1041" t="s">
        <v>273</v>
      </c>
      <c r="D58" s="1044"/>
      <c r="E58" s="433">
        <v>31100</v>
      </c>
      <c r="F58" s="611">
        <v>0</v>
      </c>
      <c r="G58" s="433">
        <f>F58+E58</f>
        <v>31100</v>
      </c>
      <c r="H58" s="311" t="s">
        <v>444</v>
      </c>
      <c r="I58" s="1532"/>
      <c r="J58" s="1529"/>
      <c r="K58" s="1533"/>
      <c r="L58" s="1848"/>
      <c r="M58" s="1849"/>
      <c r="N58" s="1850"/>
      <c r="O58" s="1851"/>
      <c r="P58" s="1850"/>
      <c r="Q58" s="1851"/>
      <c r="R58" s="1851"/>
      <c r="S58" s="1850"/>
      <c r="T58" s="1850"/>
      <c r="U58" s="1850"/>
      <c r="V58" s="1850"/>
      <c r="W58" s="1850"/>
      <c r="X58" s="1852"/>
      <c r="Y58" s="1852"/>
      <c r="Z58" s="1852"/>
      <c r="AA58" s="1852"/>
      <c r="AB58" s="1852"/>
    </row>
    <row r="59" spans="1:30" ht="25.5">
      <c r="A59" s="317" t="s">
        <v>107</v>
      </c>
      <c r="B59" s="1346">
        <v>51</v>
      </c>
      <c r="C59" s="318" t="s">
        <v>366</v>
      </c>
      <c r="D59" s="618"/>
      <c r="E59" s="431">
        <f>E58</f>
        <v>31100</v>
      </c>
      <c r="F59" s="966">
        <f t="shared" ref="F59:G59" si="10">F58</f>
        <v>0</v>
      </c>
      <c r="G59" s="431">
        <f t="shared" si="10"/>
        <v>31100</v>
      </c>
      <c r="H59" s="433"/>
      <c r="I59" s="821"/>
      <c r="J59" s="821"/>
      <c r="K59" s="821"/>
      <c r="L59" s="1846"/>
      <c r="M59" s="1817"/>
      <c r="N59" s="821"/>
      <c r="O59" s="1846"/>
      <c r="P59" s="821"/>
      <c r="Q59" s="1846"/>
      <c r="R59" s="1846"/>
      <c r="S59" s="821"/>
      <c r="T59" s="821"/>
      <c r="U59" s="821"/>
      <c r="V59" s="821"/>
      <c r="W59" s="821"/>
      <c r="X59" s="1818"/>
      <c r="Y59" s="1818"/>
      <c r="Z59" s="1818"/>
      <c r="AA59" s="1818"/>
      <c r="AB59" s="1818"/>
    </row>
    <row r="60" spans="1:30">
      <c r="A60" s="306" t="s">
        <v>107</v>
      </c>
      <c r="B60" s="375">
        <v>80.8</v>
      </c>
      <c r="C60" s="315" t="s">
        <v>48</v>
      </c>
      <c r="D60" s="478"/>
      <c r="E60" s="431">
        <f>E59+E55</f>
        <v>47300</v>
      </c>
      <c r="F60" s="966">
        <f>F59+F55</f>
        <v>0</v>
      </c>
      <c r="G60" s="431">
        <f>G59+G55</f>
        <v>47300</v>
      </c>
      <c r="H60" s="478"/>
      <c r="I60" s="821"/>
      <c r="J60" s="821"/>
      <c r="K60" s="821"/>
      <c r="L60" s="1846"/>
      <c r="M60" s="1817"/>
      <c r="N60" s="821"/>
      <c r="O60" s="1846"/>
      <c r="P60" s="821"/>
      <c r="Q60" s="1846"/>
      <c r="R60" s="1846"/>
      <c r="S60" s="821"/>
      <c r="T60" s="821"/>
      <c r="U60" s="821"/>
      <c r="V60" s="821"/>
      <c r="W60" s="821"/>
      <c r="X60" s="1818"/>
      <c r="Y60" s="1818"/>
      <c r="Z60" s="1818"/>
      <c r="AA60" s="1818"/>
      <c r="AB60" s="1818"/>
    </row>
    <row r="61" spans="1:30">
      <c r="A61" s="306" t="s">
        <v>107</v>
      </c>
      <c r="B61" s="307">
        <v>80</v>
      </c>
      <c r="C61" s="779" t="s">
        <v>93</v>
      </c>
      <c r="D61" s="169"/>
      <c r="E61" s="538">
        <f t="shared" ref="E61" si="11">E60</f>
        <v>47300</v>
      </c>
      <c r="F61" s="967">
        <f t="shared" ref="F61:G61" si="12">F60</f>
        <v>0</v>
      </c>
      <c r="G61" s="538">
        <f t="shared" si="12"/>
        <v>47300</v>
      </c>
      <c r="H61" s="311"/>
      <c r="I61" s="821"/>
      <c r="J61" s="821"/>
      <c r="K61" s="821"/>
      <c r="L61" s="1846"/>
      <c r="M61" s="1817"/>
      <c r="N61" s="821"/>
      <c r="O61" s="1846"/>
      <c r="P61" s="821"/>
      <c r="Q61" s="1846"/>
      <c r="R61" s="1846"/>
      <c r="S61" s="821"/>
      <c r="T61" s="821"/>
      <c r="U61" s="821"/>
      <c r="V61" s="821"/>
      <c r="W61" s="821"/>
      <c r="X61" s="1818"/>
      <c r="Y61" s="1818"/>
      <c r="Z61" s="1818"/>
      <c r="AA61" s="1818"/>
      <c r="AB61" s="1818"/>
    </row>
    <row r="62" spans="1:30" ht="25.5">
      <c r="A62" s="306" t="s">
        <v>107</v>
      </c>
      <c r="B62" s="314">
        <v>2225</v>
      </c>
      <c r="C62" s="315" t="s">
        <v>373</v>
      </c>
      <c r="D62" s="311"/>
      <c r="E62" s="434">
        <f>E61+E48+E40+E25</f>
        <v>67822</v>
      </c>
      <c r="F62" s="484">
        <f>F61+F48+F40+F25</f>
        <v>91</v>
      </c>
      <c r="G62" s="484">
        <f>G61+G48+G40+G25</f>
        <v>67913</v>
      </c>
      <c r="H62" s="311"/>
      <c r="I62" s="821"/>
      <c r="J62" s="821"/>
      <c r="K62" s="821"/>
      <c r="L62" s="1846"/>
      <c r="M62" s="1817"/>
      <c r="N62" s="821"/>
      <c r="O62" s="1846"/>
      <c r="P62" s="821"/>
      <c r="Q62" s="1846"/>
      <c r="R62" s="1846"/>
      <c r="S62" s="821"/>
      <c r="T62" s="821"/>
      <c r="U62" s="821"/>
      <c r="V62" s="821"/>
      <c r="W62" s="821"/>
      <c r="X62" s="1818"/>
      <c r="Y62" s="1818"/>
      <c r="Z62" s="1818"/>
      <c r="AA62" s="1818"/>
      <c r="AB62" s="1818"/>
    </row>
    <row r="63" spans="1:30" ht="6" customHeight="1">
      <c r="A63" s="357"/>
      <c r="B63" s="378"/>
      <c r="C63" s="1204"/>
      <c r="D63" s="377"/>
      <c r="E63" s="322"/>
      <c r="F63" s="322"/>
      <c r="G63" s="322"/>
      <c r="H63" s="322"/>
      <c r="I63" s="821"/>
      <c r="J63" s="821"/>
      <c r="K63" s="821"/>
      <c r="L63" s="1846"/>
      <c r="M63" s="1817"/>
      <c r="N63" s="821"/>
      <c r="O63" s="1846"/>
      <c r="P63" s="821"/>
      <c r="Q63" s="1846"/>
      <c r="R63" s="1846"/>
      <c r="S63" s="821"/>
      <c r="T63" s="821"/>
      <c r="U63" s="821"/>
      <c r="V63" s="821"/>
      <c r="W63" s="821"/>
      <c r="X63" s="1818"/>
      <c r="Y63" s="1818"/>
      <c r="Z63" s="1818"/>
      <c r="AA63" s="1818"/>
      <c r="AB63" s="1818"/>
    </row>
    <row r="64" spans="1:30">
      <c r="A64" s="662" t="s">
        <v>112</v>
      </c>
      <c r="B64" s="666">
        <v>2236</v>
      </c>
      <c r="C64" s="480" t="s">
        <v>374</v>
      </c>
      <c r="D64" s="319"/>
      <c r="E64" s="319"/>
      <c r="F64" s="319"/>
      <c r="G64" s="319"/>
      <c r="H64" s="319"/>
      <c r="I64" s="821"/>
      <c r="J64" s="821"/>
      <c r="K64" s="821"/>
      <c r="L64" s="1846"/>
      <c r="M64" s="1817"/>
      <c r="N64" s="821"/>
      <c r="O64" s="1846"/>
      <c r="P64" s="821"/>
      <c r="Q64" s="1846"/>
      <c r="R64" s="1846"/>
      <c r="S64" s="821"/>
      <c r="T64" s="821"/>
      <c r="U64" s="821"/>
      <c r="V64" s="821"/>
      <c r="W64" s="821"/>
      <c r="X64" s="1818"/>
      <c r="Y64" s="1818"/>
      <c r="Z64" s="1818"/>
      <c r="AA64" s="1818"/>
      <c r="AB64" s="1818"/>
    </row>
    <row r="65" spans="1:28" ht="25.5">
      <c r="A65" s="306"/>
      <c r="B65" s="374">
        <v>2</v>
      </c>
      <c r="C65" s="779" t="s">
        <v>375</v>
      </c>
      <c r="D65" s="478"/>
      <c r="E65" s="478"/>
      <c r="F65" s="478"/>
      <c r="G65" s="478"/>
      <c r="H65" s="478"/>
      <c r="I65" s="821"/>
      <c r="J65" s="821"/>
      <c r="K65" s="821"/>
      <c r="L65" s="1846"/>
      <c r="M65" s="1817"/>
      <c r="N65" s="821"/>
      <c r="O65" s="1846"/>
      <c r="P65" s="821"/>
      <c r="Q65" s="1846"/>
      <c r="R65" s="1846"/>
      <c r="S65" s="821"/>
      <c r="T65" s="821"/>
      <c r="U65" s="821"/>
      <c r="V65" s="821"/>
      <c r="W65" s="821"/>
      <c r="X65" s="1818"/>
      <c r="Y65" s="1818"/>
      <c r="Z65" s="1818"/>
      <c r="AA65" s="1818"/>
      <c r="AB65" s="1818"/>
    </row>
    <row r="66" spans="1:28">
      <c r="A66" s="306"/>
      <c r="B66" s="375">
        <v>2.101</v>
      </c>
      <c r="C66" s="315" t="s">
        <v>649</v>
      </c>
      <c r="D66" s="478"/>
      <c r="E66" s="478"/>
      <c r="F66" s="478"/>
      <c r="G66" s="478"/>
      <c r="H66" s="478"/>
      <c r="I66" s="821"/>
      <c r="J66" s="821"/>
      <c r="K66" s="821"/>
      <c r="L66" s="1846"/>
      <c r="M66" s="1817"/>
      <c r="N66" s="821"/>
      <c r="O66" s="1846"/>
      <c r="P66" s="821"/>
      <c r="Q66" s="1846"/>
      <c r="R66" s="1846"/>
      <c r="S66" s="821"/>
      <c r="T66" s="821"/>
      <c r="U66" s="821"/>
      <c r="V66" s="821"/>
      <c r="W66" s="821"/>
      <c r="X66" s="1818"/>
      <c r="Y66" s="1818"/>
      <c r="Z66" s="1818"/>
      <c r="AA66" s="1818"/>
      <c r="AB66" s="1818"/>
    </row>
    <row r="67" spans="1:28" ht="25.5">
      <c r="A67" s="306"/>
      <c r="B67" s="838" t="s">
        <v>291</v>
      </c>
      <c r="C67" s="779" t="s">
        <v>376</v>
      </c>
      <c r="D67" s="399"/>
      <c r="E67" s="169">
        <v>19018</v>
      </c>
      <c r="F67" s="919">
        <v>0</v>
      </c>
      <c r="G67" s="169">
        <f>SUM(E67:F67)</f>
        <v>19018</v>
      </c>
      <c r="H67" s="311" t="s">
        <v>444</v>
      </c>
      <c r="I67" s="1847"/>
      <c r="J67" s="1847"/>
      <c r="K67" s="1847"/>
      <c r="L67" s="1848"/>
      <c r="M67" s="1849"/>
      <c r="N67" s="1847"/>
      <c r="O67" s="1851"/>
      <c r="P67" s="1850"/>
      <c r="Q67" s="1851"/>
      <c r="R67" s="1851"/>
      <c r="S67" s="1850"/>
      <c r="T67" s="1850"/>
      <c r="U67" s="1850"/>
      <c r="V67" s="1850"/>
      <c r="W67" s="1850"/>
      <c r="X67" s="1852"/>
      <c r="Y67" s="1852"/>
      <c r="Z67" s="1852"/>
      <c r="AA67" s="1852"/>
      <c r="AB67" s="1852"/>
    </row>
    <row r="68" spans="1:28">
      <c r="A68" s="306" t="s">
        <v>107</v>
      </c>
      <c r="B68" s="375">
        <v>2.101</v>
      </c>
      <c r="C68" s="315" t="s">
        <v>649</v>
      </c>
      <c r="D68" s="169"/>
      <c r="E68" s="434">
        <f>SUM(E67:E67)</f>
        <v>19018</v>
      </c>
      <c r="F68" s="920">
        <f>SUM(F67:F67)</f>
        <v>0</v>
      </c>
      <c r="G68" s="484">
        <f>SUM(G67:G67)</f>
        <v>19018</v>
      </c>
      <c r="H68" s="311"/>
      <c r="I68" s="821"/>
      <c r="J68" s="821"/>
      <c r="K68" s="821"/>
      <c r="L68" s="1846"/>
      <c r="M68" s="1817"/>
      <c r="N68" s="821"/>
      <c r="O68" s="1846"/>
      <c r="P68" s="821"/>
      <c r="Q68" s="1846"/>
      <c r="R68" s="1846"/>
      <c r="S68" s="821"/>
      <c r="T68" s="821"/>
      <c r="U68" s="821"/>
      <c r="V68" s="821"/>
      <c r="W68" s="821"/>
      <c r="X68" s="1818"/>
      <c r="Y68" s="1818"/>
      <c r="Z68" s="1818"/>
      <c r="AA68" s="1818"/>
      <c r="AB68" s="1818"/>
    </row>
    <row r="69" spans="1:28" ht="25.5">
      <c r="A69" s="306" t="s">
        <v>107</v>
      </c>
      <c r="B69" s="374">
        <v>2</v>
      </c>
      <c r="C69" s="779" t="s">
        <v>375</v>
      </c>
      <c r="D69" s="311"/>
      <c r="E69" s="429">
        <f t="shared" ref="E69:G69" si="13">SUM(E68)</f>
        <v>19018</v>
      </c>
      <c r="F69" s="999">
        <f>SUM(F68)</f>
        <v>0</v>
      </c>
      <c r="G69" s="627">
        <f t="shared" si="13"/>
        <v>19018</v>
      </c>
      <c r="H69" s="311"/>
      <c r="I69" s="821"/>
      <c r="J69" s="821"/>
      <c r="K69" s="821"/>
      <c r="L69" s="1846"/>
      <c r="M69" s="1817"/>
      <c r="N69" s="821"/>
      <c r="O69" s="1846"/>
      <c r="P69" s="821"/>
      <c r="Q69" s="1846"/>
      <c r="R69" s="1846"/>
      <c r="S69" s="821"/>
      <c r="T69" s="821"/>
      <c r="U69" s="821"/>
      <c r="V69" s="821"/>
      <c r="W69" s="821"/>
      <c r="X69" s="1818"/>
      <c r="Y69" s="1818"/>
      <c r="Z69" s="1818"/>
      <c r="AA69" s="1818"/>
      <c r="AB69" s="1818"/>
    </row>
    <row r="70" spans="1:28">
      <c r="A70" s="662" t="s">
        <v>107</v>
      </c>
      <c r="B70" s="666">
        <v>2236</v>
      </c>
      <c r="C70" s="480" t="s">
        <v>374</v>
      </c>
      <c r="D70" s="311"/>
      <c r="E70" s="434">
        <f>E69</f>
        <v>19018</v>
      </c>
      <c r="F70" s="920">
        <f t="shared" ref="F70:G70" si="14">F69</f>
        <v>0</v>
      </c>
      <c r="G70" s="434">
        <f t="shared" si="14"/>
        <v>19018</v>
      </c>
      <c r="H70" s="311"/>
      <c r="I70" s="821"/>
      <c r="J70" s="821"/>
      <c r="K70" s="821"/>
      <c r="L70" s="1846"/>
      <c r="M70" s="1817"/>
      <c r="N70" s="821"/>
      <c r="O70" s="1846"/>
      <c r="P70" s="821"/>
      <c r="Q70" s="1846"/>
      <c r="R70" s="1846"/>
      <c r="S70" s="821"/>
      <c r="T70" s="821"/>
      <c r="U70" s="821"/>
      <c r="V70" s="821"/>
      <c r="W70" s="821"/>
      <c r="X70" s="1818"/>
      <c r="Y70" s="1818"/>
      <c r="Z70" s="1818"/>
      <c r="AA70" s="1818"/>
      <c r="AB70" s="1818"/>
    </row>
    <row r="71" spans="1:28">
      <c r="A71" s="353" t="s">
        <v>107</v>
      </c>
      <c r="B71" s="381"/>
      <c r="C71" s="354" t="s">
        <v>111</v>
      </c>
      <c r="D71" s="484"/>
      <c r="E71" s="434">
        <f>+E70+E62</f>
        <v>86840</v>
      </c>
      <c r="F71" s="434">
        <f t="shared" ref="F71:G71" si="15">+F70+F62</f>
        <v>91</v>
      </c>
      <c r="G71" s="434">
        <f t="shared" si="15"/>
        <v>86931</v>
      </c>
      <c r="H71" s="311"/>
      <c r="I71" s="821"/>
      <c r="J71" s="821"/>
      <c r="K71" s="821"/>
      <c r="L71" s="1846"/>
      <c r="M71" s="1817"/>
      <c r="N71" s="821"/>
      <c r="O71" s="1846"/>
      <c r="P71" s="821"/>
      <c r="Q71" s="1846"/>
      <c r="R71" s="1846"/>
      <c r="S71" s="821"/>
      <c r="T71" s="821"/>
      <c r="U71" s="821"/>
      <c r="V71" s="821"/>
      <c r="W71" s="821"/>
      <c r="X71" s="1818"/>
      <c r="Y71" s="1818"/>
      <c r="Z71" s="1818"/>
      <c r="AA71" s="1818"/>
      <c r="AB71" s="1818"/>
    </row>
    <row r="72" spans="1:28">
      <c r="A72" s="353" t="s">
        <v>107</v>
      </c>
      <c r="B72" s="381"/>
      <c r="C72" s="354" t="s">
        <v>108</v>
      </c>
      <c r="D72" s="484"/>
      <c r="E72" s="434">
        <f>E71</f>
        <v>86840</v>
      </c>
      <c r="F72" s="434">
        <f t="shared" ref="F72:G72" si="16">F71</f>
        <v>91</v>
      </c>
      <c r="G72" s="434">
        <f t="shared" si="16"/>
        <v>86931</v>
      </c>
      <c r="H72" s="311"/>
      <c r="I72" s="846"/>
      <c r="J72" s="821"/>
      <c r="K72" s="821"/>
      <c r="L72" s="1846"/>
      <c r="M72" s="1817"/>
      <c r="N72" s="821"/>
      <c r="O72" s="1846"/>
      <c r="P72" s="821"/>
      <c r="Q72" s="1846"/>
      <c r="R72" s="1846"/>
      <c r="S72" s="821"/>
      <c r="T72" s="821"/>
      <c r="U72" s="821"/>
      <c r="V72" s="821"/>
      <c r="W72" s="821"/>
      <c r="X72" s="1818"/>
      <c r="Y72" s="1818"/>
      <c r="Z72" s="1818"/>
      <c r="AA72" s="1818"/>
      <c r="AB72" s="1818"/>
    </row>
    <row r="73" spans="1:28">
      <c r="A73" s="307" t="s">
        <v>462</v>
      </c>
      <c r="B73" s="307" t="s">
        <v>643</v>
      </c>
      <c r="C73" s="315"/>
      <c r="D73" s="311"/>
      <c r="E73" s="169"/>
      <c r="F73" s="169"/>
      <c r="G73" s="169"/>
      <c r="H73" s="311"/>
      <c r="I73" s="846"/>
      <c r="J73" s="821"/>
      <c r="K73" s="821"/>
      <c r="L73" s="1846"/>
      <c r="M73" s="1817"/>
      <c r="N73" s="821"/>
      <c r="O73" s="1846"/>
      <c r="P73" s="821"/>
      <c r="Q73" s="1846"/>
      <c r="R73" s="1846"/>
      <c r="S73" s="821"/>
      <c r="T73" s="821"/>
      <c r="U73" s="821"/>
      <c r="V73" s="821"/>
      <c r="W73" s="821"/>
      <c r="X73" s="1818"/>
      <c r="Y73" s="1818"/>
      <c r="Z73" s="1818"/>
      <c r="AA73" s="1818"/>
      <c r="AB73" s="1818"/>
    </row>
    <row r="74" spans="1:28" s="1306" customFormat="1">
      <c r="A74" s="1659" t="s">
        <v>449</v>
      </c>
      <c r="B74" s="1659"/>
      <c r="C74" s="1659"/>
      <c r="D74" s="737"/>
      <c r="E74" s="671"/>
      <c r="F74" s="737"/>
      <c r="G74" s="737"/>
      <c r="I74" s="1856"/>
      <c r="J74" s="1857"/>
      <c r="K74" s="1856"/>
      <c r="L74" s="1856"/>
      <c r="M74" s="1856"/>
      <c r="N74" s="1856"/>
      <c r="O74" s="1856"/>
      <c r="P74" s="1856"/>
      <c r="Q74" s="1856"/>
      <c r="R74" s="1856"/>
      <c r="S74" s="1856"/>
      <c r="T74" s="1856"/>
      <c r="U74" s="1856"/>
      <c r="V74" s="1856"/>
      <c r="W74" s="1856"/>
      <c r="X74" s="1856"/>
      <c r="Y74" s="1856"/>
      <c r="Z74" s="1856"/>
      <c r="AA74" s="1856"/>
      <c r="AB74" s="1856"/>
    </row>
    <row r="75" spans="1:28" s="1306" customFormat="1">
      <c r="A75" s="1477" t="s">
        <v>444</v>
      </c>
      <c r="B75" s="1650" t="s">
        <v>475</v>
      </c>
      <c r="C75" s="1650"/>
      <c r="D75" s="1650"/>
      <c r="E75" s="671"/>
      <c r="F75" s="737"/>
      <c r="G75" s="737"/>
      <c r="I75" s="1856"/>
      <c r="J75" s="1857"/>
      <c r="K75" s="1856"/>
      <c r="L75" s="1856"/>
      <c r="M75" s="1856"/>
      <c r="N75" s="1856"/>
      <c r="O75" s="1856"/>
      <c r="P75" s="1856"/>
      <c r="Q75" s="1856"/>
      <c r="R75" s="1856"/>
      <c r="S75" s="1856"/>
      <c r="T75" s="1856"/>
      <c r="U75" s="1856"/>
      <c r="V75" s="1856"/>
      <c r="W75" s="1856"/>
      <c r="X75" s="1856"/>
      <c r="Y75" s="1856"/>
      <c r="Z75" s="1856"/>
      <c r="AA75" s="1856"/>
      <c r="AB75" s="1856"/>
    </row>
    <row r="76" spans="1:28" ht="14.25" customHeight="1">
      <c r="A76" s="1477" t="s">
        <v>446</v>
      </c>
      <c r="B76" s="1650" t="s">
        <v>471</v>
      </c>
      <c r="C76" s="1650"/>
      <c r="D76" s="1650"/>
      <c r="E76" s="1650"/>
      <c r="F76" s="1650"/>
      <c r="G76" s="1650"/>
      <c r="H76" s="918"/>
      <c r="I76" s="1841"/>
      <c r="J76" s="468"/>
      <c r="K76" s="1841"/>
      <c r="L76" s="1841"/>
      <c r="M76" s="1841"/>
      <c r="N76" s="1841"/>
      <c r="O76" s="1841"/>
      <c r="P76" s="1841"/>
      <c r="Q76" s="1841"/>
      <c r="R76" s="1841"/>
      <c r="S76" s="1841"/>
      <c r="T76" s="1841"/>
      <c r="U76" s="1841"/>
      <c r="V76" s="1841"/>
      <c r="W76" s="1841"/>
      <c r="X76" s="1841"/>
      <c r="Y76" s="1841"/>
      <c r="Z76" s="1841"/>
      <c r="AA76" s="1841"/>
      <c r="AB76" s="1841"/>
    </row>
    <row r="77" spans="1:28">
      <c r="B77" s="462"/>
      <c r="C77" s="1841"/>
      <c r="D77" s="1845"/>
      <c r="E77" s="1845"/>
      <c r="F77" s="466"/>
      <c r="G77" s="1841"/>
      <c r="H77" s="540"/>
      <c r="I77" s="1841"/>
      <c r="J77" s="468"/>
      <c r="K77" s="1841"/>
      <c r="L77" s="1841"/>
      <c r="M77" s="1841"/>
      <c r="N77" s="1841"/>
      <c r="O77" s="1841"/>
      <c r="P77" s="1841"/>
      <c r="Q77" s="1841"/>
      <c r="R77" s="1841"/>
      <c r="S77" s="1841"/>
      <c r="T77" s="1841"/>
      <c r="U77" s="1841"/>
      <c r="V77" s="1841"/>
      <c r="W77" s="1841"/>
      <c r="X77" s="1841"/>
      <c r="Y77" s="1841"/>
      <c r="Z77" s="1841"/>
      <c r="AA77" s="1841"/>
      <c r="AB77" s="1841"/>
    </row>
    <row r="78" spans="1:28">
      <c r="B78" s="462"/>
      <c r="C78" s="1841"/>
      <c r="D78" s="1731"/>
      <c r="E78" s="918"/>
      <c r="F78" s="1731"/>
      <c r="G78" s="918"/>
      <c r="H78" s="1841"/>
      <c r="I78" s="1841"/>
      <c r="J78" s="468"/>
      <c r="K78" s="1841"/>
      <c r="L78" s="1841"/>
      <c r="M78" s="1841"/>
      <c r="N78" s="1841"/>
      <c r="O78" s="1841"/>
      <c r="P78" s="1841"/>
      <c r="Q78" s="1841"/>
      <c r="R78" s="1841"/>
      <c r="S78" s="1841"/>
      <c r="T78" s="1841"/>
      <c r="U78" s="1841"/>
      <c r="V78" s="1841"/>
      <c r="W78" s="1841"/>
      <c r="X78" s="1841"/>
      <c r="Y78" s="1841"/>
      <c r="Z78" s="1841"/>
      <c r="AA78" s="1841"/>
      <c r="AB78" s="1841"/>
    </row>
    <row r="79" spans="1:28">
      <c r="B79" s="462"/>
      <c r="C79" s="1841"/>
      <c r="D79" s="540"/>
      <c r="E79" s="540"/>
      <c r="F79" s="540"/>
      <c r="G79" s="540"/>
      <c r="H79" s="1841"/>
      <c r="I79" s="1841"/>
      <c r="J79" s="468"/>
      <c r="K79" s="1841"/>
      <c r="L79" s="1841"/>
      <c r="M79" s="1841"/>
      <c r="N79" s="1841"/>
      <c r="O79" s="1841"/>
      <c r="P79" s="1841"/>
      <c r="Q79" s="1841"/>
      <c r="R79" s="1841"/>
      <c r="S79" s="1841"/>
      <c r="T79" s="1841"/>
      <c r="U79" s="1841"/>
      <c r="V79" s="1841"/>
      <c r="W79" s="1841"/>
      <c r="X79" s="1841"/>
      <c r="Y79" s="1841"/>
      <c r="Z79" s="1841"/>
      <c r="AA79" s="1841"/>
      <c r="AB79" s="1841"/>
    </row>
    <row r="80" spans="1:28">
      <c r="B80" s="462"/>
      <c r="C80" s="1841"/>
      <c r="D80" s="1845"/>
      <c r="E80" s="1845"/>
      <c r="F80" s="466"/>
      <c r="G80" s="1841"/>
      <c r="H80" s="1841"/>
      <c r="I80" s="1841"/>
      <c r="J80" s="468"/>
      <c r="K80" s="1841"/>
      <c r="L80" s="1841"/>
      <c r="M80" s="1841"/>
      <c r="N80" s="1841"/>
      <c r="O80" s="1841"/>
      <c r="P80" s="1841"/>
      <c r="Q80" s="1841"/>
      <c r="R80" s="1841"/>
      <c r="S80" s="1841"/>
      <c r="T80" s="1841"/>
      <c r="U80" s="1841"/>
      <c r="V80" s="1841"/>
      <c r="W80" s="1841"/>
      <c r="X80" s="1841"/>
      <c r="Y80" s="1841"/>
      <c r="Z80" s="1841"/>
      <c r="AA80" s="1841"/>
      <c r="AB80" s="1841"/>
    </row>
    <row r="81" spans="2:28">
      <c r="B81" s="462"/>
      <c r="C81" s="1841"/>
      <c r="D81" s="1845"/>
      <c r="E81" s="1845"/>
      <c r="F81" s="466"/>
      <c r="G81" s="1841"/>
      <c r="H81" s="1841"/>
      <c r="I81" s="1841"/>
      <c r="J81" s="468"/>
      <c r="K81" s="1841"/>
      <c r="L81" s="1841"/>
      <c r="M81" s="1841"/>
      <c r="N81" s="1841"/>
      <c r="O81" s="1841"/>
      <c r="P81" s="1841"/>
      <c r="Q81" s="1841"/>
      <c r="R81" s="1841"/>
      <c r="S81" s="1841"/>
      <c r="T81" s="1841"/>
      <c r="U81" s="1841"/>
      <c r="V81" s="1841"/>
      <c r="W81" s="1841"/>
      <c r="X81" s="1841"/>
      <c r="Y81" s="1841"/>
      <c r="Z81" s="1841"/>
      <c r="AA81" s="1841"/>
      <c r="AB81" s="1841"/>
    </row>
    <row r="82" spans="2:28" ht="66" customHeight="1">
      <c r="B82" s="1858"/>
      <c r="C82" s="1858"/>
      <c r="D82" s="1845"/>
      <c r="E82" s="1845"/>
      <c r="F82" s="466"/>
      <c r="G82" s="1841"/>
      <c r="H82" s="1841"/>
      <c r="I82" s="1841"/>
      <c r="J82" s="468"/>
      <c r="K82" s="1841"/>
      <c r="L82" s="1841"/>
      <c r="M82" s="1841"/>
      <c r="N82" s="1841"/>
      <c r="O82" s="1841"/>
      <c r="P82" s="1841"/>
      <c r="Q82" s="1841"/>
      <c r="R82" s="1841"/>
      <c r="S82" s="1841"/>
      <c r="T82" s="1841"/>
      <c r="U82" s="1841"/>
      <c r="V82" s="1841"/>
      <c r="W82" s="1841"/>
      <c r="X82" s="1841"/>
      <c r="Y82" s="1841"/>
      <c r="Z82" s="1841"/>
      <c r="AA82" s="1841"/>
      <c r="AB82" s="1841"/>
    </row>
    <row r="83" spans="2:28">
      <c r="B83" s="462"/>
      <c r="C83" s="1841"/>
      <c r="D83" s="1845"/>
      <c r="E83" s="1845"/>
      <c r="F83" s="466"/>
      <c r="G83" s="1841"/>
      <c r="H83" s="1841"/>
      <c r="I83" s="1841"/>
      <c r="J83" s="468"/>
      <c r="K83" s="1841"/>
      <c r="L83" s="1841"/>
      <c r="M83" s="1841"/>
      <c r="N83" s="1841"/>
      <c r="O83" s="1841"/>
      <c r="P83" s="1841"/>
      <c r="Q83" s="1841"/>
      <c r="R83" s="1841"/>
      <c r="S83" s="1841"/>
      <c r="T83" s="1841"/>
      <c r="U83" s="1841"/>
      <c r="V83" s="1841"/>
      <c r="W83" s="1841"/>
      <c r="X83" s="1841"/>
      <c r="Y83" s="1841"/>
      <c r="Z83" s="1841"/>
      <c r="AA83" s="1841"/>
      <c r="AB83" s="1841"/>
    </row>
    <row r="84" spans="2:28">
      <c r="I84" s="1841"/>
      <c r="J84" s="468"/>
      <c r="K84" s="1841"/>
      <c r="L84" s="1841"/>
      <c r="M84" s="1841"/>
      <c r="N84" s="1841"/>
      <c r="O84" s="1841"/>
      <c r="P84" s="1841"/>
      <c r="Q84" s="1841"/>
      <c r="R84" s="1841"/>
      <c r="S84" s="1841"/>
      <c r="T84" s="1841"/>
      <c r="U84" s="1841"/>
      <c r="V84" s="1841"/>
      <c r="W84" s="1841"/>
      <c r="X84" s="1841"/>
      <c r="Y84" s="1841"/>
      <c r="Z84" s="1841"/>
      <c r="AA84" s="1841"/>
      <c r="AB84" s="1841"/>
    </row>
    <row r="85" spans="2:28">
      <c r="I85" s="1841"/>
      <c r="J85" s="468"/>
      <c r="K85" s="1841"/>
      <c r="L85" s="1841"/>
      <c r="M85" s="1841"/>
      <c r="N85" s="1841"/>
      <c r="O85" s="1841"/>
      <c r="P85" s="1841"/>
      <c r="Q85" s="1841"/>
      <c r="R85" s="1841"/>
      <c r="S85" s="1841"/>
      <c r="T85" s="1841"/>
      <c r="U85" s="1841"/>
      <c r="V85" s="1841"/>
      <c r="W85" s="1841"/>
      <c r="X85" s="1841"/>
      <c r="Y85" s="1841"/>
      <c r="Z85" s="1841"/>
      <c r="AA85" s="1841"/>
      <c r="AB85" s="1841"/>
    </row>
    <row r="86" spans="2:28">
      <c r="I86" s="1841"/>
      <c r="J86" s="468"/>
      <c r="K86" s="1841"/>
      <c r="L86" s="1841"/>
      <c r="M86" s="1841"/>
      <c r="N86" s="1841"/>
      <c r="O86" s="1841"/>
      <c r="P86" s="1841"/>
      <c r="Q86" s="1841"/>
      <c r="R86" s="1841"/>
      <c r="S86" s="1841"/>
      <c r="T86" s="1841"/>
      <c r="U86" s="1841"/>
      <c r="V86" s="1841"/>
      <c r="W86" s="1841"/>
      <c r="X86" s="1841"/>
      <c r="Y86" s="1841"/>
      <c r="Z86" s="1841"/>
      <c r="AA86" s="1841"/>
      <c r="AB86" s="1841"/>
    </row>
    <row r="87" spans="2:28">
      <c r="I87" s="1841"/>
      <c r="J87" s="468"/>
      <c r="K87" s="1841"/>
      <c r="L87" s="1841"/>
      <c r="M87" s="1841"/>
      <c r="N87" s="1841"/>
      <c r="O87" s="1841"/>
      <c r="P87" s="1841"/>
      <c r="Q87" s="1841"/>
      <c r="R87" s="1841"/>
      <c r="S87" s="1841"/>
      <c r="T87" s="1841"/>
      <c r="U87" s="1841"/>
      <c r="V87" s="1841"/>
      <c r="W87" s="1841"/>
      <c r="X87" s="1841"/>
      <c r="Y87" s="1841"/>
      <c r="Z87" s="1841"/>
      <c r="AA87" s="1841"/>
      <c r="AB87" s="1841"/>
    </row>
    <row r="88" spans="2:28">
      <c r="I88" s="1841"/>
      <c r="J88" s="468"/>
      <c r="K88" s="1841"/>
      <c r="L88" s="1841"/>
      <c r="M88" s="1841"/>
      <c r="N88" s="1841"/>
      <c r="O88" s="1841"/>
      <c r="P88" s="1841"/>
      <c r="Q88" s="1841"/>
      <c r="R88" s="1841"/>
      <c r="S88" s="1841"/>
      <c r="T88" s="1841"/>
      <c r="U88" s="1841"/>
      <c r="V88" s="1841"/>
      <c r="W88" s="1841"/>
      <c r="X88" s="1841"/>
      <c r="Y88" s="1841"/>
      <c r="Z88" s="1841"/>
      <c r="AA88" s="1841"/>
      <c r="AB88" s="1841"/>
    </row>
  </sheetData>
  <autoFilter ref="A14:W79">
    <filterColumn colId="1" showButton="0"/>
    <filterColumn colId="2" showButton="0"/>
    <filterColumn colId="8"/>
  </autoFilter>
  <customSheetViews>
    <customSheetView guid="{44B5F5DE-C96C-4269-969A-574D4EEEEEF5}" showPageBreaks="1" printArea="1" showAutoFilter="1" view="pageBreakPreview" topLeftCell="A61">
      <selection activeCell="E69" sqref="E69"/>
      <pageMargins left="0.74803149606299202" right="0.74803149606299202" top="0.74803149606299202" bottom="4.1338582677165396" header="0.35" footer="3.67"/>
      <pageSetup paperSize="9" firstPageNumber="38" fitToHeight="42" orientation="portrait" useFirstPageNumber="1" r:id="rId1"/>
      <headerFooter alignWithMargins="0">
        <oddFooter>&amp;C&amp;"Times New Roman,Regular"&amp;11&amp;P</oddFooter>
      </headerFooter>
      <autoFilter ref="B1:V1"/>
    </customSheetView>
    <customSheetView guid="{CBFC2224-D3AC-4AA3-8CE4-B555FCF23158}" showPageBreaks="1" printArea="1" showAutoFilter="1" view="pageBreakPreview" topLeftCell="A61">
      <selection activeCell="E69" sqref="E69"/>
      <pageMargins left="0.74803149606299202" right="0.74803149606299202" top="0.74803149606299202" bottom="4.1338582677165396" header="0.35" footer="3.67"/>
      <pageSetup paperSize="9" firstPageNumber="38" fitToHeight="42" orientation="portrait" useFirstPageNumber="1" r:id="rId2"/>
      <headerFooter alignWithMargins="0">
        <oddFooter>&amp;C&amp;"Times New Roman,Regular"&amp;11&amp;P</oddFooter>
      </headerFooter>
      <autoFilter ref="B1:V1"/>
    </customSheetView>
  </customSheetViews>
  <mergeCells count="16">
    <mergeCell ref="I12:R12"/>
    <mergeCell ref="S12:AB12"/>
    <mergeCell ref="I13:M13"/>
    <mergeCell ref="N13:R13"/>
    <mergeCell ref="S13:W13"/>
    <mergeCell ref="X13:AB13"/>
    <mergeCell ref="A1:G1"/>
    <mergeCell ref="A2:G2"/>
    <mergeCell ref="A4:G4"/>
    <mergeCell ref="B5:G5"/>
    <mergeCell ref="B13:G13"/>
    <mergeCell ref="B82:C82"/>
    <mergeCell ref="A74:C74"/>
    <mergeCell ref="B76:G76"/>
    <mergeCell ref="B14:D14"/>
    <mergeCell ref="B75:D75"/>
  </mergeCells>
  <phoneticPr fontId="48" type="noConversion"/>
  <pageMargins left="0.74803149606299213" right="0.74803149606299213" top="0.74803149606299213" bottom="4.1338582677165361" header="0.35433070866141736" footer="3.6614173228346458"/>
  <pageSetup paperSize="9" firstPageNumber="42" fitToHeight="42" orientation="portrait" useFirstPageNumber="1" r:id="rId3"/>
  <headerFooter alignWithMargins="0">
    <oddFooter>&amp;C&amp;"Times New Roman,Regular"&amp;11&amp;P</oddFooter>
  </headerFooter>
  <rowBreaks count="2" manualBreakCount="2">
    <brk id="34" max="7" man="1"/>
    <brk id="59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>
  <sheetPr syncVertical="1" syncRef="A37" transitionEvaluation="1" codeName="Sheet39"/>
  <dimension ref="A1:AG55"/>
  <sheetViews>
    <sheetView view="pageBreakPreview" topLeftCell="A37" zoomScaleSheetLayoutView="100" workbookViewId="0">
      <selection activeCell="M55" sqref="M55"/>
    </sheetView>
  </sheetViews>
  <sheetFormatPr defaultColWidth="11" defaultRowHeight="12.75"/>
  <cols>
    <col min="1" max="1" width="5.28515625" style="128" customWidth="1"/>
    <col min="2" max="2" width="8.85546875" style="129" customWidth="1"/>
    <col min="3" max="3" width="33.28515625" style="126" customWidth="1"/>
    <col min="4" max="4" width="7.42578125" style="130" customWidth="1"/>
    <col min="5" max="5" width="9.42578125" style="130" customWidth="1"/>
    <col min="6" max="6" width="11.28515625" style="230" customWidth="1"/>
    <col min="7" max="7" width="8.28515625" style="126" customWidth="1"/>
    <col min="8" max="9" width="3.140625" style="126" customWidth="1"/>
    <col min="10" max="10" width="3.85546875" style="126" customWidth="1"/>
    <col min="11" max="16384" width="11" style="126"/>
  </cols>
  <sheetData>
    <row r="1" spans="1:33">
      <c r="A1" s="1666" t="s">
        <v>62</v>
      </c>
      <c r="B1" s="1666"/>
      <c r="C1" s="1666"/>
      <c r="D1" s="1666"/>
      <c r="E1" s="1666"/>
      <c r="F1" s="1666"/>
      <c r="G1" s="1666"/>
      <c r="H1" s="1199"/>
      <c r="I1" s="277"/>
    </row>
    <row r="2" spans="1:33">
      <c r="A2" s="1667" t="s">
        <v>63</v>
      </c>
      <c r="B2" s="1667"/>
      <c r="C2" s="1667"/>
      <c r="D2" s="1667"/>
      <c r="E2" s="1667"/>
      <c r="F2" s="1667"/>
      <c r="G2" s="1667"/>
      <c r="H2" s="1200"/>
      <c r="I2" s="1562"/>
      <c r="J2" s="1859"/>
      <c r="K2" s="1859"/>
      <c r="L2" s="1859"/>
      <c r="M2" s="1859"/>
      <c r="N2" s="1859"/>
      <c r="O2" s="1859"/>
      <c r="P2" s="1859"/>
      <c r="Q2" s="1859"/>
      <c r="R2" s="1859"/>
      <c r="S2" s="1859"/>
      <c r="T2" s="1859"/>
      <c r="U2" s="1859"/>
      <c r="V2" s="1859"/>
      <c r="W2" s="1859"/>
      <c r="X2" s="1859"/>
      <c r="Y2" s="1859"/>
      <c r="Z2" s="1859"/>
      <c r="AA2" s="1859"/>
      <c r="AB2" s="1859"/>
      <c r="AC2" s="1859"/>
      <c r="AD2" s="1859"/>
      <c r="AE2" s="1859"/>
      <c r="AF2" s="1859"/>
    </row>
    <row r="3" spans="1:33">
      <c r="A3" s="384"/>
      <c r="B3" s="384"/>
      <c r="C3" s="384"/>
      <c r="D3" s="384"/>
      <c r="E3" s="384"/>
      <c r="F3" s="384"/>
      <c r="G3" s="384"/>
      <c r="H3" s="1200"/>
      <c r="I3" s="1562"/>
      <c r="J3" s="1859"/>
      <c r="K3" s="1859"/>
      <c r="L3" s="1859"/>
      <c r="M3" s="1859"/>
      <c r="N3" s="1859"/>
      <c r="O3" s="1859"/>
      <c r="P3" s="1859"/>
      <c r="Q3" s="1859"/>
      <c r="R3" s="1859"/>
      <c r="S3" s="1859"/>
      <c r="T3" s="1859"/>
      <c r="U3" s="1859"/>
      <c r="V3" s="1859"/>
      <c r="W3" s="1859"/>
      <c r="X3" s="1859"/>
      <c r="Y3" s="1859"/>
      <c r="Z3" s="1859"/>
      <c r="AA3" s="1859"/>
      <c r="AB3" s="1859"/>
      <c r="AC3" s="1859"/>
      <c r="AD3" s="1859"/>
      <c r="AE3" s="1859"/>
      <c r="AF3" s="1859"/>
    </row>
    <row r="4" spans="1:33">
      <c r="A4" s="1589" t="s">
        <v>438</v>
      </c>
      <c r="B4" s="1589"/>
      <c r="C4" s="1589"/>
      <c r="D4" s="1589"/>
      <c r="E4" s="1589"/>
      <c r="F4" s="1589"/>
      <c r="G4" s="1589"/>
      <c r="H4" s="1197"/>
      <c r="I4" s="331"/>
      <c r="J4" s="1859"/>
      <c r="K4" s="1859"/>
      <c r="L4" s="1859"/>
      <c r="M4" s="1859"/>
      <c r="N4" s="1859"/>
      <c r="O4" s="1859"/>
      <c r="P4" s="1859"/>
      <c r="Q4" s="1859"/>
      <c r="R4" s="1859"/>
      <c r="S4" s="1859"/>
      <c r="T4" s="1859"/>
      <c r="U4" s="1859"/>
      <c r="V4" s="1859"/>
      <c r="W4" s="1859"/>
      <c r="X4" s="1859"/>
      <c r="Y4" s="1859"/>
      <c r="Z4" s="1859"/>
      <c r="AA4" s="1859"/>
      <c r="AB4" s="1859"/>
      <c r="AC4" s="1859"/>
      <c r="AD4" s="1859"/>
      <c r="AE4" s="1859"/>
      <c r="AF4" s="1859"/>
    </row>
    <row r="5" spans="1:33" ht="13.5">
      <c r="A5" s="125"/>
      <c r="B5" s="1590"/>
      <c r="C5" s="1590"/>
      <c r="D5" s="1590"/>
      <c r="E5" s="1590"/>
      <c r="F5" s="1590"/>
      <c r="G5" s="1590"/>
      <c r="H5" s="1198"/>
      <c r="I5" s="1545"/>
      <c r="J5" s="1859"/>
      <c r="K5" s="1859"/>
      <c r="L5" s="1859"/>
      <c r="M5" s="1859"/>
      <c r="N5" s="1859"/>
      <c r="O5" s="1859"/>
      <c r="P5" s="1859"/>
      <c r="Q5" s="1859"/>
      <c r="R5" s="1859"/>
      <c r="S5" s="1859"/>
      <c r="T5" s="1859"/>
      <c r="U5" s="1859"/>
      <c r="V5" s="1859"/>
      <c r="W5" s="1859"/>
      <c r="X5" s="1859"/>
      <c r="Y5" s="1859"/>
      <c r="Z5" s="1859"/>
      <c r="AA5" s="1859"/>
      <c r="AB5" s="1859"/>
      <c r="AC5" s="1859"/>
      <c r="AD5" s="1859"/>
      <c r="AE5" s="1859"/>
      <c r="AF5" s="1859"/>
    </row>
    <row r="6" spans="1:33">
      <c r="A6" s="125"/>
      <c r="B6" s="104"/>
      <c r="C6" s="104"/>
      <c r="D6" s="135"/>
      <c r="E6" s="136" t="s">
        <v>30</v>
      </c>
      <c r="F6" s="227" t="s">
        <v>31</v>
      </c>
      <c r="G6" s="136" t="s">
        <v>195</v>
      </c>
      <c r="H6" s="107"/>
      <c r="I6" s="107"/>
      <c r="J6" s="1859"/>
      <c r="K6" s="1859"/>
      <c r="L6" s="1859"/>
      <c r="M6" s="1859"/>
      <c r="N6" s="1859"/>
      <c r="O6" s="1859"/>
      <c r="P6" s="1859"/>
      <c r="Q6" s="1859"/>
      <c r="R6" s="1859"/>
      <c r="S6" s="1859"/>
      <c r="T6" s="1859"/>
      <c r="U6" s="1859"/>
      <c r="V6" s="1859"/>
      <c r="W6" s="1859"/>
      <c r="X6" s="1859"/>
      <c r="Y6" s="1859"/>
      <c r="Z6" s="1859"/>
      <c r="AA6" s="1859"/>
      <c r="AB6" s="1859"/>
      <c r="AC6" s="1859"/>
      <c r="AD6" s="1859"/>
      <c r="AE6" s="1859"/>
      <c r="AF6" s="1859"/>
    </row>
    <row r="7" spans="1:33">
      <c r="A7" s="125"/>
      <c r="B7" s="138" t="s">
        <v>32</v>
      </c>
      <c r="C7" s="104" t="s">
        <v>33</v>
      </c>
      <c r="D7" s="139" t="s">
        <v>108</v>
      </c>
      <c r="E7" s="106">
        <v>99703</v>
      </c>
      <c r="F7" s="385">
        <v>113300</v>
      </c>
      <c r="G7" s="106">
        <f>SUM(E7:F7)</f>
        <v>213003</v>
      </c>
      <c r="H7" s="106"/>
      <c r="I7" s="106"/>
      <c r="J7" s="1859"/>
      <c r="K7" s="1859"/>
      <c r="L7" s="1859"/>
      <c r="M7" s="1859"/>
      <c r="N7" s="1859"/>
      <c r="O7" s="1859"/>
      <c r="P7" s="1859"/>
      <c r="Q7" s="1859"/>
      <c r="R7" s="1859"/>
      <c r="S7" s="1859"/>
      <c r="T7" s="1859"/>
      <c r="U7" s="1859"/>
      <c r="V7" s="1859"/>
      <c r="W7" s="1859"/>
      <c r="X7" s="1859"/>
      <c r="Y7" s="1859"/>
      <c r="Z7" s="1859"/>
      <c r="AA7" s="1859"/>
      <c r="AB7" s="1859"/>
      <c r="AC7" s="1859"/>
      <c r="AD7" s="1859"/>
      <c r="AE7" s="1859"/>
      <c r="AF7" s="1859"/>
    </row>
    <row r="8" spans="1:33">
      <c r="A8" s="125"/>
      <c r="B8" s="138" t="s">
        <v>34</v>
      </c>
      <c r="C8" s="141" t="s">
        <v>35</v>
      </c>
      <c r="D8" s="142"/>
      <c r="E8" s="107"/>
      <c r="F8" s="229"/>
      <c r="G8" s="107"/>
      <c r="H8" s="107"/>
      <c r="I8" s="107"/>
      <c r="J8" s="1859"/>
      <c r="K8" s="1859"/>
      <c r="L8" s="1859"/>
      <c r="M8" s="1859"/>
      <c r="N8" s="1859"/>
      <c r="O8" s="1859"/>
      <c r="P8" s="1859"/>
      <c r="Q8" s="1859"/>
      <c r="R8" s="1859"/>
      <c r="S8" s="1859"/>
      <c r="T8" s="1859"/>
      <c r="U8" s="1859"/>
      <c r="V8" s="1859"/>
      <c r="W8" s="1859"/>
      <c r="X8" s="1859"/>
      <c r="Y8" s="1859"/>
      <c r="Z8" s="1859"/>
      <c r="AA8" s="1859"/>
      <c r="AB8" s="1859"/>
      <c r="AC8" s="1859"/>
      <c r="AD8" s="1859"/>
      <c r="AE8" s="1859"/>
      <c r="AF8" s="1859"/>
    </row>
    <row r="9" spans="1:33">
      <c r="A9" s="125"/>
      <c r="B9" s="138"/>
      <c r="C9" s="141" t="s">
        <v>192</v>
      </c>
      <c r="D9" s="142" t="s">
        <v>108</v>
      </c>
      <c r="E9" s="144">
        <f>G31</f>
        <v>8820</v>
      </c>
      <c r="F9" s="246">
        <f>G42</f>
        <v>9000</v>
      </c>
      <c r="G9" s="144">
        <f>SUM(E9:F9)</f>
        <v>17820</v>
      </c>
      <c r="H9" s="144"/>
      <c r="I9" s="107"/>
      <c r="J9" s="1859"/>
      <c r="K9" s="1859"/>
      <c r="L9" s="1859"/>
      <c r="M9" s="1859"/>
      <c r="N9" s="1859"/>
      <c r="O9" s="1859"/>
      <c r="P9" s="1859"/>
      <c r="Q9" s="1859"/>
      <c r="R9" s="1859"/>
      <c r="S9" s="1859"/>
      <c r="T9" s="1859"/>
      <c r="U9" s="1859"/>
      <c r="V9" s="1859"/>
      <c r="W9" s="1859"/>
      <c r="X9" s="1859"/>
      <c r="Y9" s="1859"/>
      <c r="Z9" s="1859"/>
      <c r="AA9" s="1859"/>
      <c r="AB9" s="1859"/>
      <c r="AC9" s="1859"/>
      <c r="AD9" s="1859"/>
      <c r="AE9" s="1859"/>
      <c r="AF9" s="1859"/>
    </row>
    <row r="10" spans="1:33">
      <c r="A10" s="125"/>
      <c r="B10" s="145" t="s">
        <v>107</v>
      </c>
      <c r="C10" s="104" t="s">
        <v>54</v>
      </c>
      <c r="D10" s="146" t="s">
        <v>108</v>
      </c>
      <c r="E10" s="147">
        <f>SUM(E7:E9)</f>
        <v>108523</v>
      </c>
      <c r="F10" s="386">
        <f>SUM(F7:F9)</f>
        <v>122300</v>
      </c>
      <c r="G10" s="147">
        <f>SUM(E10:F10)</f>
        <v>230823</v>
      </c>
      <c r="H10" s="106"/>
      <c r="I10" s="106"/>
      <c r="J10" s="1859"/>
      <c r="K10" s="1859"/>
      <c r="L10" s="1859"/>
      <c r="M10" s="1859"/>
      <c r="N10" s="1859"/>
      <c r="O10" s="1859"/>
      <c r="P10" s="1859"/>
      <c r="Q10" s="1859"/>
      <c r="R10" s="1859"/>
      <c r="S10" s="1859"/>
      <c r="T10" s="1859"/>
      <c r="U10" s="1859"/>
      <c r="V10" s="1859"/>
      <c r="W10" s="1859"/>
      <c r="X10" s="1859"/>
      <c r="Y10" s="1859"/>
      <c r="Z10" s="1859"/>
      <c r="AA10" s="1859"/>
      <c r="AB10" s="1859"/>
      <c r="AC10" s="1859"/>
      <c r="AD10" s="1859"/>
      <c r="AE10" s="1859"/>
      <c r="AF10" s="1859"/>
    </row>
    <row r="11" spans="1:33">
      <c r="A11" s="125"/>
      <c r="B11" s="138"/>
      <c r="C11" s="104"/>
      <c r="D11" s="105"/>
      <c r="E11" s="105"/>
      <c r="F11" s="228"/>
      <c r="G11" s="105"/>
      <c r="H11" s="105"/>
      <c r="I11" s="105"/>
      <c r="J11" s="1859"/>
      <c r="K11" s="1859"/>
      <c r="L11" s="1859"/>
      <c r="M11" s="1859"/>
      <c r="N11" s="1859"/>
      <c r="O11" s="1859"/>
      <c r="P11" s="1859"/>
      <c r="Q11" s="1859"/>
      <c r="R11" s="1859"/>
      <c r="S11" s="1859"/>
      <c r="T11" s="1859"/>
      <c r="U11" s="1859"/>
      <c r="V11" s="1859"/>
      <c r="W11" s="1859"/>
      <c r="X11" s="1859"/>
      <c r="Y11" s="1859"/>
      <c r="Z11" s="1859"/>
      <c r="AA11" s="1859"/>
      <c r="AB11" s="1859"/>
      <c r="AC11" s="1859"/>
      <c r="AD11" s="1859"/>
      <c r="AE11" s="1859"/>
      <c r="AF11" s="1859"/>
    </row>
    <row r="12" spans="1:33">
      <c r="A12" s="125"/>
      <c r="B12" s="138" t="s">
        <v>55</v>
      </c>
      <c r="C12" s="104" t="s">
        <v>56</v>
      </c>
      <c r="D12" s="104"/>
      <c r="E12" s="104"/>
      <c r="F12" s="387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59"/>
      <c r="AD12" s="1859"/>
      <c r="AE12" s="1859"/>
      <c r="AF12" s="1859"/>
    </row>
    <row r="13" spans="1:33" s="127" customFormat="1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860"/>
      <c r="AD13" s="1860"/>
      <c r="AE13" s="1860"/>
      <c r="AF13" s="1860"/>
    </row>
    <row r="14" spans="1:33" s="127" customFormat="1" ht="14.25" thickTop="1" thickBot="1">
      <c r="A14" s="151"/>
      <c r="B14" s="1602" t="s">
        <v>57</v>
      </c>
      <c r="C14" s="1602"/>
      <c r="D14" s="1602"/>
      <c r="E14" s="133" t="s">
        <v>109</v>
      </c>
      <c r="F14" s="264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860"/>
      <c r="AD14" s="1860"/>
      <c r="AE14" s="1860"/>
      <c r="AF14" s="1860"/>
    </row>
    <row r="15" spans="1:33" ht="13.5" thickTop="1">
      <c r="A15" s="2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6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5"/>
    </row>
    <row r="16" spans="1:33">
      <c r="A16" s="662"/>
      <c r="B16" s="325"/>
      <c r="C16" s="480" t="s">
        <v>111</v>
      </c>
      <c r="D16" s="613"/>
      <c r="E16" s="613"/>
      <c r="F16" s="613"/>
      <c r="G16" s="613"/>
      <c r="H16" s="613"/>
      <c r="I16" s="311"/>
      <c r="J16" s="311"/>
      <c r="K16" s="311"/>
      <c r="L16" s="311"/>
      <c r="M16" s="311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352"/>
    </row>
    <row r="17" spans="1:33">
      <c r="A17" s="662" t="s">
        <v>112</v>
      </c>
      <c r="B17" s="666">
        <v>2204</v>
      </c>
      <c r="C17" s="480" t="s">
        <v>171</v>
      </c>
      <c r="D17" s="322"/>
      <c r="E17" s="322"/>
      <c r="F17" s="322"/>
      <c r="G17" s="322"/>
      <c r="H17" s="322"/>
      <c r="I17" s="377"/>
      <c r="J17" s="377"/>
      <c r="K17" s="377"/>
      <c r="L17" s="377"/>
      <c r="M17" s="377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352"/>
    </row>
    <row r="18" spans="1:33" ht="15.75" customHeight="1">
      <c r="A18" s="662"/>
      <c r="B18" s="479">
        <v>0.10199999999999999</v>
      </c>
      <c r="C18" s="480" t="s">
        <v>379</v>
      </c>
      <c r="D18" s="370"/>
      <c r="E18" s="370"/>
      <c r="F18" s="370"/>
      <c r="G18" s="370"/>
      <c r="H18" s="370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1859"/>
      <c r="AD18" s="1859"/>
      <c r="AE18" s="1859"/>
      <c r="AF18" s="1859"/>
    </row>
    <row r="19" spans="1:33" ht="25.5">
      <c r="A19" s="306"/>
      <c r="B19" s="848">
        <v>56</v>
      </c>
      <c r="C19" s="779" t="s">
        <v>380</v>
      </c>
      <c r="D19" s="399"/>
      <c r="E19" s="169"/>
      <c r="F19" s="399"/>
      <c r="G19" s="169"/>
      <c r="H19" s="169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1859"/>
      <c r="AD19" s="1859"/>
      <c r="AE19" s="1859"/>
      <c r="AF19" s="1859"/>
    </row>
    <row r="20" spans="1:33" ht="14.25" customHeight="1">
      <c r="A20" s="307"/>
      <c r="B20" s="848" t="s">
        <v>381</v>
      </c>
      <c r="C20" s="1217" t="s">
        <v>116</v>
      </c>
      <c r="D20" s="399"/>
      <c r="E20" s="433">
        <v>3071</v>
      </c>
      <c r="F20" s="399">
        <v>0</v>
      </c>
      <c r="G20" s="169">
        <f>SUM(E20:F20)</f>
        <v>3071</v>
      </c>
      <c r="I20" s="1500"/>
      <c r="J20" s="1861"/>
      <c r="K20" s="1500"/>
      <c r="L20" s="1500"/>
      <c r="M20" s="1500"/>
      <c r="N20" s="1500"/>
      <c r="O20" s="1500"/>
      <c r="P20" s="1500"/>
      <c r="Q20" s="1521"/>
      <c r="R20" s="1500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1859"/>
      <c r="AD20" s="1859"/>
      <c r="AE20" s="1859"/>
      <c r="AF20" s="1859"/>
    </row>
    <row r="21" spans="1:33" ht="15" customHeight="1">
      <c r="A21" s="325"/>
      <c r="B21" s="847" t="s">
        <v>382</v>
      </c>
      <c r="C21" s="482" t="s">
        <v>383</v>
      </c>
      <c r="D21" s="513"/>
      <c r="E21" s="620">
        <v>3449</v>
      </c>
      <c r="F21" s="513" t="s">
        <v>185</v>
      </c>
      <c r="G21" s="512">
        <f>SUM(E21:F21)</f>
        <v>3449</v>
      </c>
      <c r="H21" s="512"/>
      <c r="I21" s="1500"/>
      <c r="J21" s="1861"/>
      <c r="K21" s="1500"/>
      <c r="L21" s="1500"/>
      <c r="M21" s="1500"/>
      <c r="N21" s="1500"/>
      <c r="O21" s="1500"/>
      <c r="P21" s="1500"/>
      <c r="Q21" s="1521"/>
      <c r="R21" s="1500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1859"/>
      <c r="AD21" s="1859"/>
      <c r="AE21" s="1859"/>
      <c r="AF21" s="1859"/>
    </row>
    <row r="22" spans="1:33" ht="15" customHeight="1">
      <c r="A22" s="325"/>
      <c r="B22" s="847" t="s">
        <v>384</v>
      </c>
      <c r="C22" s="482" t="s">
        <v>385</v>
      </c>
      <c r="D22" s="513"/>
      <c r="E22" s="620">
        <v>2000</v>
      </c>
      <c r="F22" s="513" t="s">
        <v>185</v>
      </c>
      <c r="G22" s="512">
        <f>SUM(E22:F22)</f>
        <v>2000</v>
      </c>
      <c r="H22" s="512"/>
      <c r="I22" s="1500"/>
      <c r="J22" s="1861"/>
      <c r="K22" s="1500"/>
      <c r="L22" s="1500"/>
      <c r="M22" s="1500"/>
      <c r="N22" s="1500"/>
      <c r="O22" s="1500"/>
      <c r="P22" s="1500"/>
      <c r="Q22" s="1521"/>
      <c r="R22" s="1500"/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1859"/>
      <c r="AD22" s="1859"/>
      <c r="AE22" s="1859"/>
      <c r="AF22" s="1859"/>
    </row>
    <row r="23" spans="1:33" ht="25.5">
      <c r="A23" s="662" t="s">
        <v>107</v>
      </c>
      <c r="B23" s="847">
        <v>56</v>
      </c>
      <c r="C23" s="482" t="s">
        <v>380</v>
      </c>
      <c r="D23" s="399"/>
      <c r="E23" s="434">
        <f t="shared" ref="E23:G24" si="0">SUM(E20:E22)</f>
        <v>8520</v>
      </c>
      <c r="F23" s="401">
        <f t="shared" si="0"/>
        <v>0</v>
      </c>
      <c r="G23" s="434">
        <f t="shared" si="0"/>
        <v>8520</v>
      </c>
      <c r="H23" s="1202" t="s">
        <v>444</v>
      </c>
      <c r="I23" s="448"/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1859"/>
      <c r="AD23" s="1859"/>
      <c r="AE23" s="1859"/>
      <c r="AF23" s="1859"/>
    </row>
    <row r="24" spans="1:33" s="1428" customFormat="1" ht="19.5" customHeight="1">
      <c r="A24" s="320" t="s">
        <v>107</v>
      </c>
      <c r="B24" s="1429">
        <v>0.10199999999999999</v>
      </c>
      <c r="C24" s="1430" t="s">
        <v>379</v>
      </c>
      <c r="D24" s="1426"/>
      <c r="E24" s="1427">
        <f>E23</f>
        <v>8520</v>
      </c>
      <c r="F24" s="401">
        <f t="shared" si="0"/>
        <v>0</v>
      </c>
      <c r="G24" s="1427">
        <f t="shared" ref="G24" si="1">G23</f>
        <v>8520</v>
      </c>
      <c r="H24" s="1426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1862"/>
      <c r="AD24" s="1862"/>
      <c r="AE24" s="1862"/>
      <c r="AF24" s="1862"/>
    </row>
    <row r="25" spans="1:33">
      <c r="A25" s="306"/>
      <c r="B25" s="375">
        <v>0.104</v>
      </c>
      <c r="C25" s="315" t="s">
        <v>386</v>
      </c>
      <c r="D25" s="370"/>
      <c r="E25" s="370"/>
      <c r="F25" s="370"/>
      <c r="G25" s="370"/>
      <c r="H25" s="370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1859"/>
      <c r="AD25" s="1859"/>
      <c r="AE25" s="1859"/>
      <c r="AF25" s="1859"/>
    </row>
    <row r="26" spans="1:33">
      <c r="A26" s="662"/>
      <c r="B26" s="847">
        <v>65</v>
      </c>
      <c r="C26" s="482" t="s">
        <v>387</v>
      </c>
      <c r="D26" s="370"/>
      <c r="E26" s="370"/>
      <c r="F26" s="370"/>
      <c r="G26" s="370"/>
      <c r="H26" s="370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1859"/>
      <c r="AD26" s="1859"/>
      <c r="AE26" s="1859"/>
      <c r="AF26" s="1859"/>
    </row>
    <row r="27" spans="1:33" ht="25.5">
      <c r="A27" s="325" t="s">
        <v>462</v>
      </c>
      <c r="B27" s="667" t="s">
        <v>556</v>
      </c>
      <c r="C27" s="849" t="s">
        <v>557</v>
      </c>
      <c r="D27" s="513"/>
      <c r="E27" s="620">
        <v>300</v>
      </c>
      <c r="F27" s="1000">
        <v>0</v>
      </c>
      <c r="G27" s="169">
        <f t="shared" ref="G27" si="2">SUM(E27:F27)</f>
        <v>300</v>
      </c>
      <c r="H27" s="1219" t="s">
        <v>446</v>
      </c>
      <c r="I27" s="1517"/>
      <c r="J27" s="1863"/>
      <c r="K27" s="1517"/>
      <c r="L27" s="1500"/>
      <c r="M27" s="1517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1859"/>
      <c r="AD27" s="1859"/>
      <c r="AE27" s="1859"/>
      <c r="AF27" s="1859"/>
    </row>
    <row r="28" spans="1:33">
      <c r="A28" s="306" t="s">
        <v>107</v>
      </c>
      <c r="B28" s="848">
        <v>65</v>
      </c>
      <c r="C28" s="779" t="s">
        <v>387</v>
      </c>
      <c r="D28" s="399"/>
      <c r="E28" s="434">
        <f>SUM(E27:E27)</f>
        <v>300</v>
      </c>
      <c r="F28" s="920">
        <f>SUM(F27:F27)</f>
        <v>0</v>
      </c>
      <c r="G28" s="434">
        <f>SUM(G27:G27)</f>
        <v>300</v>
      </c>
      <c r="H28" s="169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1859"/>
      <c r="AD28" s="1859"/>
      <c r="AE28" s="1859"/>
      <c r="AF28" s="1859"/>
    </row>
    <row r="29" spans="1:33">
      <c r="A29" s="317" t="s">
        <v>107</v>
      </c>
      <c r="B29" s="491">
        <v>0.104</v>
      </c>
      <c r="C29" s="324" t="s">
        <v>386</v>
      </c>
      <c r="D29" s="430"/>
      <c r="E29" s="429">
        <f>E28</f>
        <v>300</v>
      </c>
      <c r="F29" s="999">
        <f t="shared" ref="F29:G29" si="3">F28</f>
        <v>0</v>
      </c>
      <c r="G29" s="429">
        <f t="shared" si="3"/>
        <v>300</v>
      </c>
      <c r="H29" s="169"/>
      <c r="I29" s="448"/>
      <c r="J29" s="448"/>
      <c r="K29" s="448"/>
      <c r="L29" s="448"/>
      <c r="M29" s="448"/>
      <c r="N29" s="448"/>
      <c r="O29" s="448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1859"/>
      <c r="AD29" s="1859"/>
      <c r="AE29" s="1859"/>
      <c r="AF29" s="1859"/>
    </row>
    <row r="30" spans="1:33">
      <c r="A30" s="317" t="s">
        <v>107</v>
      </c>
      <c r="B30" s="358">
        <v>2204</v>
      </c>
      <c r="C30" s="324" t="s">
        <v>171</v>
      </c>
      <c r="D30" s="627"/>
      <c r="E30" s="429">
        <f>E29+E24</f>
        <v>8820</v>
      </c>
      <c r="F30" s="999">
        <f>F29+F24</f>
        <v>0</v>
      </c>
      <c r="G30" s="429">
        <f>G29+G24</f>
        <v>8820</v>
      </c>
      <c r="H30" s="311"/>
      <c r="I30" s="448"/>
      <c r="J30" s="448"/>
      <c r="K30" s="448"/>
      <c r="L30" s="448"/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1859"/>
      <c r="AD30" s="1859"/>
      <c r="AE30" s="1859"/>
      <c r="AF30" s="1859"/>
    </row>
    <row r="31" spans="1:33">
      <c r="A31" s="353" t="s">
        <v>107</v>
      </c>
      <c r="B31" s="633"/>
      <c r="C31" s="354" t="s">
        <v>111</v>
      </c>
      <c r="D31" s="484"/>
      <c r="E31" s="434">
        <f t="shared" ref="E31" si="4">E30</f>
        <v>8820</v>
      </c>
      <c r="F31" s="920">
        <f t="shared" ref="F31:G31" si="5">F30</f>
        <v>0</v>
      </c>
      <c r="G31" s="434">
        <f t="shared" si="5"/>
        <v>8820</v>
      </c>
      <c r="H31" s="311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1859"/>
      <c r="AD31" s="1859"/>
      <c r="AE31" s="1859"/>
      <c r="AF31" s="1859"/>
    </row>
    <row r="32" spans="1:33">
      <c r="A32" s="662"/>
      <c r="B32" s="325"/>
      <c r="C32" s="850" t="s">
        <v>40</v>
      </c>
      <c r="D32" s="370"/>
      <c r="E32" s="370"/>
      <c r="F32" s="370"/>
      <c r="G32" s="370"/>
      <c r="H32" s="370"/>
      <c r="I32" s="448"/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1859"/>
      <c r="AD32" s="1859"/>
      <c r="AE32" s="1859"/>
      <c r="AF32" s="1859"/>
    </row>
    <row r="33" spans="1:32" ht="25.5">
      <c r="A33" s="662" t="s">
        <v>112</v>
      </c>
      <c r="B33" s="629">
        <v>4202</v>
      </c>
      <c r="C33" s="594" t="s">
        <v>388</v>
      </c>
      <c r="D33" s="826"/>
      <c r="E33" s="826"/>
      <c r="F33" s="826"/>
      <c r="G33" s="826"/>
      <c r="H33" s="826"/>
      <c r="I33" s="448"/>
      <c r="J33" s="448"/>
      <c r="K33" s="448"/>
      <c r="L33" s="448"/>
      <c r="M33" s="448"/>
      <c r="N33" s="448"/>
      <c r="O33" s="448"/>
      <c r="P33" s="448"/>
      <c r="Q33" s="448"/>
      <c r="R33" s="448"/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1859"/>
      <c r="AD33" s="1859"/>
      <c r="AE33" s="1859"/>
      <c r="AF33" s="1859"/>
    </row>
    <row r="34" spans="1:32">
      <c r="A34" s="694"/>
      <c r="B34" s="697">
        <v>3</v>
      </c>
      <c r="C34" s="586" t="s">
        <v>389</v>
      </c>
      <c r="D34" s="826"/>
      <c r="E34" s="826"/>
      <c r="F34" s="826"/>
      <c r="G34" s="826"/>
      <c r="H34" s="826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1859"/>
      <c r="AD34" s="1859"/>
      <c r="AE34" s="1859"/>
      <c r="AF34" s="1859"/>
    </row>
    <row r="35" spans="1:32">
      <c r="A35" s="693"/>
      <c r="B35" s="375">
        <v>3.1019999999999999</v>
      </c>
      <c r="C35" s="594" t="s">
        <v>390</v>
      </c>
      <c r="D35" s="851"/>
      <c r="E35" s="851"/>
      <c r="F35" s="851"/>
      <c r="G35" s="851"/>
      <c r="H35" s="851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1859"/>
      <c r="AD35" s="1859"/>
      <c r="AE35" s="1859"/>
      <c r="AF35" s="1859"/>
    </row>
    <row r="36" spans="1:32">
      <c r="A36" s="693"/>
      <c r="B36" s="848">
        <v>61</v>
      </c>
      <c r="C36" s="849" t="s">
        <v>391</v>
      </c>
      <c r="D36" s="851"/>
      <c r="E36" s="851"/>
      <c r="F36" s="851"/>
      <c r="G36" s="851"/>
      <c r="H36" s="851"/>
      <c r="I36" s="652"/>
      <c r="J36" s="652"/>
      <c r="K36" s="652"/>
      <c r="L36" s="652"/>
      <c r="M36" s="652"/>
      <c r="N36" s="652"/>
      <c r="O36" s="652"/>
      <c r="P36" s="652"/>
      <c r="Q36" s="652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1859"/>
      <c r="AD36" s="1859"/>
      <c r="AE36" s="1859"/>
      <c r="AF36" s="1859"/>
    </row>
    <row r="37" spans="1:32" ht="25.5">
      <c r="A37" s="693"/>
      <c r="B37" s="649" t="s">
        <v>392</v>
      </c>
      <c r="C37" s="20" t="s">
        <v>393</v>
      </c>
      <c r="D37" s="513"/>
      <c r="E37" s="169">
        <v>9000</v>
      </c>
      <c r="F37" s="513">
        <v>0</v>
      </c>
      <c r="G37" s="169">
        <f t="shared" ref="G37" si="6">SUM(E37:F37)</f>
        <v>9000</v>
      </c>
      <c r="H37" s="1209" t="s">
        <v>447</v>
      </c>
      <c r="I37" s="1493"/>
      <c r="J37" s="1494"/>
      <c r="K37" s="1500"/>
      <c r="L37" s="1536"/>
      <c r="M37" s="1500"/>
      <c r="N37" s="448"/>
      <c r="O37" s="448"/>
      <c r="P37" s="448"/>
      <c r="Q37" s="448"/>
      <c r="R37" s="448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1859"/>
      <c r="AD37" s="1859"/>
      <c r="AE37" s="1859"/>
      <c r="AF37" s="1859"/>
    </row>
    <row r="38" spans="1:32">
      <c r="A38" s="693" t="s">
        <v>107</v>
      </c>
      <c r="B38" s="848">
        <v>61</v>
      </c>
      <c r="C38" s="849" t="s">
        <v>391</v>
      </c>
      <c r="D38" s="399"/>
      <c r="E38" s="434">
        <f>SUM(E37:E37)</f>
        <v>9000</v>
      </c>
      <c r="F38" s="401">
        <f>SUM(F37:F37)</f>
        <v>0</v>
      </c>
      <c r="G38" s="434">
        <f>SUM(G37:G37)</f>
        <v>9000</v>
      </c>
      <c r="H38" s="169"/>
      <c r="I38" s="652"/>
      <c r="J38" s="652"/>
      <c r="K38" s="652"/>
      <c r="L38" s="652"/>
      <c r="M38" s="652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1859"/>
      <c r="AD38" s="1859"/>
      <c r="AE38" s="1859"/>
      <c r="AF38" s="1859"/>
    </row>
    <row r="39" spans="1:32">
      <c r="A39" s="693" t="s">
        <v>107</v>
      </c>
      <c r="B39" s="375">
        <v>3.1019999999999999</v>
      </c>
      <c r="C39" s="852" t="s">
        <v>394</v>
      </c>
      <c r="D39" s="399"/>
      <c r="E39" s="429">
        <f>E38</f>
        <v>9000</v>
      </c>
      <c r="F39" s="999">
        <f t="shared" ref="F39:G39" si="7">F38</f>
        <v>0</v>
      </c>
      <c r="G39" s="429">
        <f t="shared" si="7"/>
        <v>9000</v>
      </c>
      <c r="H39" s="169"/>
      <c r="I39" s="652"/>
      <c r="J39" s="652"/>
      <c r="K39" s="652"/>
      <c r="L39" s="652"/>
      <c r="M39" s="652"/>
      <c r="N39" s="652"/>
      <c r="O39" s="652"/>
      <c r="P39" s="652"/>
      <c r="Q39" s="652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1859"/>
      <c r="AD39" s="1859"/>
      <c r="AE39" s="1859"/>
      <c r="AF39" s="1859"/>
    </row>
    <row r="40" spans="1:32">
      <c r="A40" s="693" t="s">
        <v>107</v>
      </c>
      <c r="B40" s="631">
        <v>3</v>
      </c>
      <c r="C40" s="586" t="s">
        <v>389</v>
      </c>
      <c r="D40" s="399"/>
      <c r="E40" s="434">
        <f t="shared" ref="E40:E42" si="8">E39</f>
        <v>9000</v>
      </c>
      <c r="F40" s="920">
        <f t="shared" ref="F40:G40" si="9">F39</f>
        <v>0</v>
      </c>
      <c r="G40" s="434">
        <f t="shared" si="9"/>
        <v>9000</v>
      </c>
      <c r="H40" s="169"/>
      <c r="I40" s="652"/>
      <c r="J40" s="652"/>
      <c r="K40" s="652"/>
      <c r="L40" s="652"/>
      <c r="M40" s="652"/>
      <c r="N40" s="652"/>
      <c r="O40" s="652"/>
      <c r="P40" s="652"/>
      <c r="Q40" s="652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1859"/>
      <c r="AD40" s="1859"/>
      <c r="AE40" s="1859"/>
      <c r="AF40" s="1859"/>
    </row>
    <row r="41" spans="1:32" ht="25.5">
      <c r="A41" s="317" t="s">
        <v>107</v>
      </c>
      <c r="B41" s="698">
        <v>4202</v>
      </c>
      <c r="C41" s="625" t="s">
        <v>388</v>
      </c>
      <c r="D41" s="618"/>
      <c r="E41" s="617">
        <f t="shared" si="8"/>
        <v>9000</v>
      </c>
      <c r="F41" s="969">
        <f t="shared" ref="F41:G41" si="10">F40</f>
        <v>0</v>
      </c>
      <c r="G41" s="617">
        <f t="shared" si="10"/>
        <v>9000</v>
      </c>
      <c r="H41" s="433"/>
      <c r="I41" s="652"/>
      <c r="J41" s="652"/>
      <c r="K41" s="652"/>
      <c r="L41" s="652"/>
      <c r="M41" s="652"/>
      <c r="N41" s="652"/>
      <c r="O41" s="652"/>
      <c r="P41" s="652"/>
      <c r="Q41" s="652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1859"/>
      <c r="AD41" s="1859"/>
      <c r="AE41" s="1859"/>
      <c r="AF41" s="1859"/>
    </row>
    <row r="42" spans="1:32">
      <c r="A42" s="353" t="s">
        <v>107</v>
      </c>
      <c r="B42" s="633"/>
      <c r="C42" s="626" t="s">
        <v>40</v>
      </c>
      <c r="D42" s="432"/>
      <c r="E42" s="431">
        <f t="shared" si="8"/>
        <v>9000</v>
      </c>
      <c r="F42" s="966">
        <f t="shared" ref="F42:G42" si="11">F41</f>
        <v>0</v>
      </c>
      <c r="G42" s="431">
        <f t="shared" si="11"/>
        <v>9000</v>
      </c>
      <c r="H42" s="433"/>
      <c r="I42" s="652"/>
      <c r="J42" s="652"/>
      <c r="K42" s="652"/>
      <c r="L42" s="652"/>
      <c r="M42" s="652"/>
      <c r="N42" s="652"/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1859"/>
      <c r="AD42" s="1859"/>
      <c r="AE42" s="1859"/>
      <c r="AF42" s="1859"/>
    </row>
    <row r="43" spans="1:32">
      <c r="A43" s="353" t="s">
        <v>107</v>
      </c>
      <c r="B43" s="633"/>
      <c r="C43" s="626" t="s">
        <v>108</v>
      </c>
      <c r="D43" s="655"/>
      <c r="E43" s="617">
        <f>E42+E31</f>
        <v>17820</v>
      </c>
      <c r="F43" s="969">
        <f>F42+F31</f>
        <v>0</v>
      </c>
      <c r="G43" s="617">
        <f>G42+G31</f>
        <v>17820</v>
      </c>
      <c r="H43" s="478"/>
      <c r="I43" s="652"/>
      <c r="J43" s="652"/>
      <c r="K43" s="652"/>
      <c r="L43" s="652"/>
      <c r="M43" s="652"/>
      <c r="N43" s="652"/>
      <c r="O43" s="652"/>
      <c r="P43" s="652"/>
      <c r="Q43" s="652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1859"/>
      <c r="AD43" s="1859"/>
      <c r="AE43" s="1859"/>
      <c r="AF43" s="1859"/>
    </row>
    <row r="44" spans="1:32" ht="12" customHeight="1">
      <c r="A44" s="307" t="s">
        <v>462</v>
      </c>
      <c r="B44" s="1626" t="s">
        <v>560</v>
      </c>
      <c r="C44" s="1626"/>
      <c r="D44" s="478"/>
      <c r="E44" s="433"/>
      <c r="F44" s="478"/>
      <c r="G44" s="478"/>
      <c r="H44" s="478"/>
      <c r="I44" s="652"/>
      <c r="J44" s="652"/>
      <c r="K44" s="652"/>
      <c r="L44" s="652"/>
      <c r="M44" s="652"/>
      <c r="N44" s="652"/>
      <c r="O44" s="652"/>
      <c r="P44" s="652"/>
      <c r="Q44" s="652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1859"/>
      <c r="AD44" s="1859"/>
      <c r="AE44" s="1859"/>
      <c r="AF44" s="1859"/>
    </row>
    <row r="45" spans="1:32">
      <c r="A45" s="1621" t="s">
        <v>449</v>
      </c>
      <c r="B45" s="1621"/>
      <c r="C45" s="1621"/>
      <c r="I45" s="1859"/>
      <c r="J45" s="1859"/>
      <c r="K45" s="1859"/>
      <c r="L45" s="1859"/>
      <c r="M45" s="1859"/>
      <c r="N45" s="1859"/>
      <c r="O45" s="1859"/>
      <c r="P45" s="1859"/>
      <c r="Q45" s="1859"/>
      <c r="R45" s="1859"/>
      <c r="S45" s="1859"/>
      <c r="T45" s="1859"/>
      <c r="U45" s="1859"/>
      <c r="V45" s="1859"/>
      <c r="W45" s="1859"/>
      <c r="X45" s="1859"/>
      <c r="Y45" s="1859"/>
      <c r="Z45" s="1859"/>
      <c r="AA45" s="1859"/>
      <c r="AB45" s="1859"/>
      <c r="AC45" s="1859"/>
      <c r="AD45" s="1859"/>
      <c r="AE45" s="1859"/>
      <c r="AF45" s="1859"/>
    </row>
    <row r="46" spans="1:32">
      <c r="A46" s="1218" t="s">
        <v>444</v>
      </c>
      <c r="B46" s="1669" t="s">
        <v>648</v>
      </c>
      <c r="C46" s="1669"/>
      <c r="D46" s="1669"/>
      <c r="E46" s="1669"/>
      <c r="F46" s="1669"/>
      <c r="G46" s="1669"/>
      <c r="I46" s="1859"/>
      <c r="J46" s="1859"/>
      <c r="K46" s="1859"/>
      <c r="L46" s="1859"/>
      <c r="M46" s="1859"/>
      <c r="N46" s="1859"/>
      <c r="O46" s="1859"/>
      <c r="P46" s="1859"/>
      <c r="Q46" s="1859"/>
      <c r="R46" s="1859"/>
      <c r="S46" s="1859"/>
      <c r="T46" s="1859"/>
      <c r="U46" s="1859"/>
      <c r="V46" s="1859"/>
      <c r="W46" s="1859"/>
      <c r="X46" s="1859"/>
      <c r="Y46" s="1859"/>
      <c r="Z46" s="1859"/>
      <c r="AA46" s="1859"/>
      <c r="AB46" s="1859"/>
      <c r="AC46" s="1859"/>
      <c r="AD46" s="1859"/>
      <c r="AE46" s="1859"/>
      <c r="AF46" s="1859"/>
    </row>
    <row r="47" spans="1:32" ht="24" customHeight="1">
      <c r="A47" s="1218" t="s">
        <v>446</v>
      </c>
      <c r="B47" s="1668" t="s">
        <v>647</v>
      </c>
      <c r="C47" s="1668"/>
      <c r="D47" s="1668"/>
      <c r="E47" s="1668"/>
      <c r="F47" s="1668"/>
      <c r="G47" s="1668"/>
      <c r="I47" s="1859"/>
      <c r="J47" s="1859"/>
      <c r="K47" s="1859"/>
      <c r="L47" s="1859"/>
      <c r="M47" s="1859"/>
      <c r="N47" s="1859"/>
      <c r="O47" s="1859"/>
      <c r="P47" s="1859"/>
      <c r="Q47" s="1859"/>
      <c r="R47" s="1859"/>
      <c r="S47" s="1859"/>
      <c r="T47" s="1859"/>
      <c r="U47" s="1859"/>
      <c r="V47" s="1859"/>
      <c r="W47" s="1859"/>
      <c r="X47" s="1859"/>
      <c r="Y47" s="1859"/>
      <c r="Z47" s="1859"/>
      <c r="AA47" s="1859"/>
      <c r="AB47" s="1859"/>
      <c r="AC47" s="1859"/>
      <c r="AD47" s="1859"/>
      <c r="AE47" s="1859"/>
      <c r="AF47" s="1859"/>
    </row>
    <row r="48" spans="1:32" ht="24" customHeight="1">
      <c r="A48" s="1220" t="s">
        <v>447</v>
      </c>
      <c r="B48" s="1668" t="s">
        <v>558</v>
      </c>
      <c r="C48" s="1668"/>
      <c r="D48" s="1668"/>
      <c r="E48" s="1668"/>
      <c r="F48" s="1668"/>
      <c r="G48" s="1668"/>
      <c r="I48" s="1859"/>
      <c r="J48" s="1859"/>
      <c r="K48" s="1859"/>
      <c r="L48" s="1859"/>
      <c r="M48" s="1859"/>
      <c r="N48" s="1859"/>
      <c r="O48" s="1859"/>
      <c r="P48" s="1859"/>
      <c r="Q48" s="1859"/>
      <c r="R48" s="1859"/>
      <c r="S48" s="1859"/>
      <c r="T48" s="1859"/>
      <c r="U48" s="1859"/>
      <c r="V48" s="1859"/>
      <c r="W48" s="1859"/>
      <c r="X48" s="1859"/>
      <c r="Y48" s="1859"/>
      <c r="Z48" s="1859"/>
      <c r="AA48" s="1859"/>
      <c r="AB48" s="1859"/>
      <c r="AC48" s="1859"/>
      <c r="AD48" s="1859"/>
      <c r="AE48" s="1859"/>
      <c r="AF48" s="1859"/>
    </row>
    <row r="49" spans="3:32">
      <c r="I49" s="1859"/>
      <c r="J49" s="1859"/>
      <c r="K49" s="1859"/>
      <c r="L49" s="1859"/>
      <c r="M49" s="1859"/>
      <c r="N49" s="1859"/>
      <c r="O49" s="1859"/>
      <c r="P49" s="1859"/>
      <c r="Q49" s="1859"/>
      <c r="R49" s="1859"/>
      <c r="S49" s="1859"/>
      <c r="T49" s="1859"/>
      <c r="U49" s="1859"/>
      <c r="V49" s="1859"/>
      <c r="W49" s="1859"/>
      <c r="X49" s="1859"/>
      <c r="Y49" s="1859"/>
      <c r="Z49" s="1859"/>
      <c r="AA49" s="1859"/>
      <c r="AB49" s="1859"/>
      <c r="AC49" s="1859"/>
      <c r="AD49" s="1859"/>
      <c r="AE49" s="1859"/>
      <c r="AF49" s="1859"/>
    </row>
    <row r="50" spans="3:32">
      <c r="C50" s="1859"/>
      <c r="D50" s="1731"/>
      <c r="E50" s="918"/>
      <c r="F50" s="1731"/>
      <c r="G50" s="918"/>
      <c r="H50" s="1859"/>
      <c r="I50" s="1859"/>
      <c r="J50" s="1859"/>
      <c r="K50" s="1859"/>
      <c r="L50" s="1859"/>
      <c r="M50" s="1859"/>
      <c r="N50" s="1859"/>
      <c r="O50" s="1859"/>
      <c r="P50" s="1859"/>
      <c r="Q50" s="1859"/>
      <c r="R50" s="1859"/>
      <c r="S50" s="1859"/>
      <c r="T50" s="1859"/>
      <c r="U50" s="1859"/>
      <c r="V50" s="1859"/>
      <c r="W50" s="1859"/>
      <c r="X50" s="1859"/>
      <c r="Y50" s="1859"/>
      <c r="Z50" s="1859"/>
      <c r="AA50" s="1859"/>
      <c r="AB50" s="1859"/>
      <c r="AC50" s="1859"/>
      <c r="AD50" s="1859"/>
      <c r="AE50" s="1859"/>
      <c r="AF50" s="1859"/>
    </row>
    <row r="51" spans="3:32">
      <c r="C51" s="1859"/>
      <c r="D51" s="1864"/>
      <c r="E51" s="1864"/>
      <c r="F51" s="1865"/>
      <c r="G51" s="1864"/>
      <c r="H51" s="1859"/>
      <c r="I51" s="1859"/>
      <c r="J51" s="1859"/>
      <c r="K51" s="1859"/>
      <c r="L51" s="1859"/>
      <c r="M51" s="1859"/>
      <c r="N51" s="1859"/>
      <c r="O51" s="1859"/>
      <c r="P51" s="1859"/>
      <c r="Q51" s="1859"/>
      <c r="R51" s="1859"/>
      <c r="S51" s="1859"/>
      <c r="T51" s="1859"/>
      <c r="U51" s="1859"/>
      <c r="V51" s="1859"/>
      <c r="W51" s="1859"/>
      <c r="X51" s="1859"/>
      <c r="Y51" s="1859"/>
      <c r="Z51" s="1859"/>
      <c r="AA51" s="1859"/>
      <c r="AB51" s="1859"/>
      <c r="AC51" s="1859"/>
      <c r="AD51" s="1859"/>
      <c r="AE51" s="1859"/>
      <c r="AF51" s="1859"/>
    </row>
    <row r="52" spans="3:32">
      <c r="I52" s="1859"/>
      <c r="J52" s="1859"/>
      <c r="K52" s="1859"/>
      <c r="L52" s="1859"/>
      <c r="M52" s="1859"/>
      <c r="N52" s="1859"/>
      <c r="O52" s="1859"/>
      <c r="P52" s="1859"/>
      <c r="Q52" s="1859"/>
      <c r="R52" s="1859"/>
      <c r="S52" s="1859"/>
      <c r="T52" s="1859"/>
      <c r="U52" s="1859"/>
      <c r="V52" s="1859"/>
      <c r="W52" s="1859"/>
      <c r="X52" s="1859"/>
      <c r="Y52" s="1859"/>
      <c r="Z52" s="1859"/>
      <c r="AA52" s="1859"/>
      <c r="AB52" s="1859"/>
      <c r="AC52" s="1859"/>
      <c r="AD52" s="1859"/>
      <c r="AE52" s="1859"/>
      <c r="AF52" s="1859"/>
    </row>
    <row r="53" spans="3:32">
      <c r="I53" s="1859"/>
      <c r="J53" s="1859"/>
      <c r="K53" s="1859"/>
      <c r="L53" s="1859"/>
      <c r="M53" s="1859"/>
      <c r="N53" s="1859"/>
      <c r="O53" s="1859"/>
      <c r="P53" s="1859"/>
      <c r="Q53" s="1859"/>
      <c r="R53" s="1859"/>
      <c r="S53" s="1859"/>
      <c r="T53" s="1859"/>
      <c r="U53" s="1859"/>
      <c r="V53" s="1859"/>
      <c r="W53" s="1859"/>
      <c r="X53" s="1859"/>
      <c r="Y53" s="1859"/>
      <c r="Z53" s="1859"/>
      <c r="AA53" s="1859"/>
      <c r="AB53" s="1859"/>
      <c r="AC53" s="1859"/>
      <c r="AD53" s="1859"/>
      <c r="AE53" s="1859"/>
      <c r="AF53" s="1859"/>
    </row>
    <row r="54" spans="3:32">
      <c r="I54" s="1859"/>
      <c r="J54" s="1859"/>
      <c r="K54" s="1859"/>
      <c r="L54" s="1859"/>
      <c r="M54" s="1859"/>
      <c r="N54" s="1859"/>
      <c r="O54" s="1859"/>
      <c r="P54" s="1859"/>
      <c r="Q54" s="1859"/>
      <c r="R54" s="1859"/>
      <c r="S54" s="1859"/>
      <c r="T54" s="1859"/>
      <c r="U54" s="1859"/>
      <c r="V54" s="1859"/>
      <c r="W54" s="1859"/>
      <c r="X54" s="1859"/>
      <c r="Y54" s="1859"/>
      <c r="Z54" s="1859"/>
      <c r="AA54" s="1859"/>
      <c r="AB54" s="1859"/>
      <c r="AC54" s="1859"/>
      <c r="AD54" s="1859"/>
      <c r="AE54" s="1859"/>
      <c r="AF54" s="1859"/>
    </row>
    <row r="55" spans="3:32">
      <c r="I55" s="1859"/>
      <c r="J55" s="1859"/>
      <c r="K55" s="1859"/>
      <c r="L55" s="1859"/>
      <c r="M55" s="1859"/>
      <c r="N55" s="1859"/>
      <c r="O55" s="1859"/>
      <c r="P55" s="1859"/>
      <c r="Q55" s="1859"/>
      <c r="R55" s="1859"/>
      <c r="S55" s="1859"/>
      <c r="T55" s="1859"/>
      <c r="U55" s="1859"/>
      <c r="V55" s="1859"/>
      <c r="W55" s="1859"/>
      <c r="X55" s="1859"/>
      <c r="Y55" s="1859"/>
      <c r="Z55" s="1859"/>
      <c r="AA55" s="1859"/>
      <c r="AB55" s="1859"/>
      <c r="AC55" s="1859"/>
      <c r="AD55" s="1859"/>
      <c r="AE55" s="1859"/>
      <c r="AF55" s="1859"/>
    </row>
  </sheetData>
  <autoFilter ref="A14:AM14">
    <filterColumn colId="7"/>
  </autoFilter>
  <customSheetViews>
    <customSheetView guid="{44B5F5DE-C96C-4269-969A-574D4EEEEEF5}" scale="115" showPageBreaks="1" printArea="1" showAutoFilter="1" view="pageBreakPreview" topLeftCell="A17">
      <selection activeCell="D25" sqref="D25"/>
      <pageMargins left="0.74803149606299202" right="0.74803149606299202" top="0.74803149606299202" bottom="4.1338582677165396" header="0.35" footer="3.67"/>
      <pageSetup paperSize="9" firstPageNumber="41" orientation="portrait" useFirstPageNumber="1" r:id="rId1"/>
      <headerFooter alignWithMargins="0">
        <oddFooter>&amp;C&amp;"Times New Roman,Regular"&amp;11&amp;P</oddFooter>
      </headerFooter>
      <autoFilter ref="B1:AM1"/>
    </customSheetView>
    <customSheetView guid="{BDCF7345-18B1-4C88-89F2-E67F940CDF85}" scale="115" showPageBreaks="1" printArea="1" showAutoFilter="1" view="pageBreakPreview" topLeftCell="A10">
      <selection activeCell="E26" sqref="E26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AM1"/>
    </customSheetView>
    <customSheetView guid="{F13B090A-ECDA-4418-9F13-644A873400E7}" showRuler="0" topLeftCell="A88">
      <selection activeCell="B120" sqref="B120:G120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33" orientation="landscape" blackAndWhite="1" useFirstPageNumber="1" r:id="rId3"/>
      <headerFooter alignWithMargins="0">
        <oddHeader xml:space="preserve">&amp;C   </oddHeader>
        <oddFooter>&amp;C&amp;"Times New Roman,Bold"   Vol-IV     -    &amp;P</oddFooter>
      </headerFooter>
    </customSheetView>
    <customSheetView guid="{63DB0950-E90F-4380-862C-985B5EB19119}" showRuler="0" topLeftCell="A88">
      <selection activeCell="B120" sqref="B120:G120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33" orientation="landscape" blackAndWhite="1" useFirstPageNumber="1" r:id="rId4"/>
      <headerFooter alignWithMargins="0">
        <oddHeader xml:space="preserve">&amp;C   </oddHeader>
        <oddFooter>&amp;C&amp;"Times New Roman,Bold"   Vol-IV     -    &amp;P</oddFooter>
      </headerFooter>
    </customSheetView>
    <customSheetView guid="{7CE36697-C418-4ED3-BCF0-EA686CB40E87}" scale="115" showPageBreaks="1" printArea="1" showAutoFilter="1" view="pageBreakPreview" showRuler="0" topLeftCell="A76">
      <selection activeCell="J84" sqref="J84"/>
      <pageMargins left="0.74803149606299202" right="0.74803149606299202" top="0.74803149606299202" bottom="4.13" header="0.35" footer="3"/>
      <printOptions horizontalCentered="1"/>
      <pageSetup paperSize="9" firstPageNumber="133" orientation="portrait" blackAndWhite="1" useFirstPageNumber="1" r:id="rId5"/>
      <headerFooter alignWithMargins="0">
        <oddHeader xml:space="preserve">&amp;C   </oddHeader>
        <oddFooter>&amp;C&amp;"Times New Roman,Bold"&amp;P</oddFooter>
      </headerFooter>
      <autoFilter ref="B1:L1"/>
    </customSheetView>
    <customSheetView guid="{0A01029B-7B3B-461F-BED3-37847DEE34DD}" scale="115" showPageBreaks="1" printArea="1" showAutoFilter="1" view="pageBreakPreview" topLeftCell="A100">
      <selection activeCell="D115" sqref="D115:G115"/>
      <pageMargins left="0.74803149606299202" right="0.74803149606299202" top="0.74803149606299202" bottom="4.1338582677165396" header="0.35" footer="3.67"/>
      <pageSetup paperSize="9" firstPageNumber="38" orientation="portrait" useFirstPageNumber="1" r:id="rId6"/>
      <headerFooter alignWithMargins="0">
        <oddFooter>&amp;C&amp;"Times New Roman,Regular"&amp;11&amp;P</oddFooter>
      </headerFooter>
      <autoFilter ref="B1:AM1"/>
    </customSheetView>
    <customSheetView guid="{E4E8F753-76B4-42E1-AD26-8B3589CB8A4B}" scale="115" showPageBreaks="1" printArea="1" showAutoFilter="1" view="pageBreakPreview" showRuler="0" topLeftCell="A100">
      <selection activeCell="D115" sqref="D115:G115"/>
      <pageMargins left="0.74803149606299202" right="0.74803149606299202" top="0.74803149606299202" bottom="4.1338582677165396" header="0.35" footer="3.67"/>
      <pageSetup paperSize="9" firstPageNumber="38" orientation="portrait" useFirstPageNumber="1" r:id="rId7"/>
      <headerFooter alignWithMargins="0">
        <oddFooter>&amp;C&amp;"Times New Roman,Regular"&amp;11&amp;P</oddFooter>
      </headerFooter>
      <autoFilter ref="B1:AM1"/>
    </customSheetView>
    <customSheetView guid="{CBFC2224-D3AC-4AA3-8CE4-B555FCF23158}" scale="115" showPageBreaks="1" printArea="1" showAutoFilter="1" view="pageBreakPreview" topLeftCell="A17">
      <selection activeCell="D25" sqref="D25"/>
      <pageMargins left="0.74803149606299202" right="0.74803149606299202" top="0.74803149606299202" bottom="4.1338582677165396" header="0.35" footer="3.67"/>
      <pageSetup paperSize="9" firstPageNumber="41" orientation="portrait" useFirstPageNumber="1" r:id="rId8"/>
      <headerFooter alignWithMargins="0">
        <oddFooter>&amp;C&amp;"Times New Roman,Regular"&amp;11&amp;P</oddFooter>
      </headerFooter>
      <autoFilter ref="B1:AM1"/>
    </customSheetView>
  </customSheetViews>
  <mergeCells count="17">
    <mergeCell ref="I12:R12"/>
    <mergeCell ref="S12:AB12"/>
    <mergeCell ref="I13:M13"/>
    <mergeCell ref="N13:R13"/>
    <mergeCell ref="S13:W13"/>
    <mergeCell ref="X13:AB13"/>
    <mergeCell ref="B47:G47"/>
    <mergeCell ref="B48:G48"/>
    <mergeCell ref="B44:C44"/>
    <mergeCell ref="A45:C45"/>
    <mergeCell ref="B46:G46"/>
    <mergeCell ref="B13:G13"/>
    <mergeCell ref="B14:D14"/>
    <mergeCell ref="A1:G1"/>
    <mergeCell ref="A2:G2"/>
    <mergeCell ref="A4:G4"/>
    <mergeCell ref="B5:G5"/>
  </mergeCells>
  <phoneticPr fontId="25" type="noConversion"/>
  <pageMargins left="0.74803149606299213" right="0.74803149606299213" top="0.74803149606299213" bottom="4.1338582677165361" header="0.35433070866141736" footer="3.6614173228346458"/>
  <pageSetup paperSize="9" firstPageNumber="45" orientation="portrait" useFirstPageNumber="1" r:id="rId9"/>
  <headerFooter alignWithMargins="0">
    <oddFooter>&amp;C&amp;"Times New Roman,Regular"&amp;11&amp;P</oddFooter>
  </headerFooter>
  <rowBreaks count="1" manualBreakCount="1">
    <brk id="31" max="7" man="1"/>
  </rowBreaks>
</worksheet>
</file>

<file path=xl/worksheets/sheet33.xml><?xml version="1.0" encoding="utf-8"?>
<worksheet xmlns="http://schemas.openxmlformats.org/spreadsheetml/2006/main" xmlns:r="http://schemas.openxmlformats.org/officeDocument/2006/relationships">
  <sheetPr syncVertical="1" syncRef="A40" transitionEvaluation="1" transitionEntry="1" codeName="Sheet47"/>
  <dimension ref="A1:AE72"/>
  <sheetViews>
    <sheetView view="pageBreakPreview" topLeftCell="A40" zoomScaleSheetLayoutView="100" workbookViewId="0">
      <selection activeCell="K50" sqref="K50"/>
    </sheetView>
  </sheetViews>
  <sheetFormatPr defaultColWidth="11" defaultRowHeight="12.75"/>
  <cols>
    <col min="1" max="1" width="5.28515625" style="260" customWidth="1"/>
    <col min="2" max="2" width="8.85546875" style="260" customWidth="1"/>
    <col min="3" max="3" width="33.28515625" style="248" customWidth="1"/>
    <col min="4" max="4" width="7.42578125" style="261" customWidth="1"/>
    <col min="5" max="5" width="9.42578125" style="261" customWidth="1"/>
    <col min="6" max="6" width="10" style="258" customWidth="1"/>
    <col min="7" max="7" width="9.42578125" style="248" customWidth="1"/>
    <col min="8" max="8" width="3.85546875" style="248" customWidth="1"/>
    <col min="9" max="9" width="9" style="248" customWidth="1"/>
    <col min="10" max="10" width="9.28515625" style="262" customWidth="1"/>
    <col min="11" max="11" width="10.85546875" style="248" customWidth="1"/>
    <col min="12" max="12" width="14.28515625" style="248" customWidth="1"/>
    <col min="13" max="16384" width="11" style="248"/>
  </cols>
  <sheetData>
    <row r="1" spans="1:31">
      <c r="A1" s="1670" t="s">
        <v>180</v>
      </c>
      <c r="B1" s="1670"/>
      <c r="C1" s="1670"/>
      <c r="D1" s="1670"/>
      <c r="E1" s="1670"/>
      <c r="F1" s="1670"/>
      <c r="G1" s="1670"/>
      <c r="H1" s="965"/>
      <c r="I1" s="247"/>
      <c r="J1" s="247"/>
    </row>
    <row r="2" spans="1:31">
      <c r="A2" s="1670" t="s">
        <v>181</v>
      </c>
      <c r="B2" s="1670"/>
      <c r="C2" s="1670"/>
      <c r="D2" s="1670"/>
      <c r="E2" s="1670"/>
      <c r="F2" s="1670"/>
      <c r="G2" s="1670"/>
      <c r="H2" s="965"/>
      <c r="I2" s="1563"/>
      <c r="J2" s="1563"/>
      <c r="K2" s="1832"/>
      <c r="L2" s="1832"/>
      <c r="M2" s="1832"/>
      <c r="N2" s="1832"/>
      <c r="O2" s="1832"/>
      <c r="P2" s="1832"/>
      <c r="Q2" s="1832"/>
      <c r="R2" s="1832"/>
      <c r="S2" s="1832"/>
      <c r="T2" s="1832"/>
      <c r="U2" s="1832"/>
      <c r="V2" s="1832"/>
      <c r="W2" s="1832"/>
      <c r="X2" s="1832"/>
      <c r="Y2" s="1832"/>
      <c r="Z2" s="1832"/>
      <c r="AA2" s="1832"/>
      <c r="AB2" s="1832"/>
      <c r="AC2" s="1832"/>
      <c r="AD2" s="1832"/>
      <c r="AE2" s="1832"/>
    </row>
    <row r="3" spans="1:31">
      <c r="A3" s="247"/>
      <c r="B3" s="247"/>
      <c r="C3" s="247"/>
      <c r="D3" s="247"/>
      <c r="E3" s="247"/>
      <c r="F3" s="249"/>
      <c r="G3" s="247"/>
      <c r="H3" s="965"/>
      <c r="I3" s="1563"/>
      <c r="J3" s="1563"/>
      <c r="K3" s="1832"/>
      <c r="L3" s="1832"/>
      <c r="M3" s="1832"/>
      <c r="N3" s="1832"/>
      <c r="O3" s="1832"/>
      <c r="P3" s="1832"/>
      <c r="Q3" s="1832"/>
      <c r="R3" s="1832"/>
      <c r="S3" s="1832"/>
      <c r="T3" s="1832"/>
      <c r="U3" s="1832"/>
      <c r="V3" s="1832"/>
      <c r="W3" s="1832"/>
      <c r="X3" s="1832"/>
      <c r="Y3" s="1832"/>
      <c r="Z3" s="1832"/>
      <c r="AA3" s="1832"/>
      <c r="AB3" s="1832"/>
      <c r="AC3" s="1832"/>
      <c r="AD3" s="1832"/>
      <c r="AE3" s="1832"/>
    </row>
    <row r="4" spans="1:31">
      <c r="A4" s="1589" t="s">
        <v>439</v>
      </c>
      <c r="B4" s="1589"/>
      <c r="C4" s="1589"/>
      <c r="D4" s="1589"/>
      <c r="E4" s="1589"/>
      <c r="F4" s="1589"/>
      <c r="G4" s="1589"/>
      <c r="H4" s="963"/>
      <c r="I4" s="331"/>
      <c r="J4" s="331"/>
      <c r="K4" s="1832"/>
      <c r="L4" s="1832"/>
      <c r="M4" s="1832"/>
      <c r="N4" s="1832"/>
      <c r="O4" s="1832"/>
      <c r="P4" s="1832"/>
      <c r="Q4" s="1832"/>
      <c r="R4" s="1832"/>
      <c r="S4" s="1832"/>
      <c r="T4" s="1832"/>
      <c r="U4" s="1832"/>
      <c r="V4" s="1832"/>
      <c r="W4" s="1832"/>
      <c r="X4" s="1832"/>
      <c r="Y4" s="1832"/>
      <c r="Z4" s="1832"/>
      <c r="AA4" s="1832"/>
      <c r="AB4" s="1832"/>
      <c r="AC4" s="1832"/>
      <c r="AD4" s="1832"/>
      <c r="AE4" s="1832"/>
    </row>
    <row r="5" spans="1:31" ht="13.5">
      <c r="A5" s="125"/>
      <c r="B5" s="1590"/>
      <c r="C5" s="1590"/>
      <c r="D5" s="1590"/>
      <c r="E5" s="1590"/>
      <c r="F5" s="1590"/>
      <c r="G5" s="1590"/>
      <c r="H5" s="964"/>
      <c r="I5" s="1545"/>
      <c r="J5" s="1545"/>
      <c r="K5" s="1832"/>
      <c r="L5" s="1832"/>
      <c r="M5" s="1832"/>
      <c r="N5" s="1832"/>
      <c r="O5" s="1832"/>
      <c r="P5" s="1832"/>
      <c r="Q5" s="1832"/>
      <c r="R5" s="1832"/>
      <c r="S5" s="1832"/>
      <c r="T5" s="1832"/>
      <c r="U5" s="1832"/>
      <c r="V5" s="1832"/>
      <c r="W5" s="1832"/>
      <c r="X5" s="1832"/>
      <c r="Y5" s="1832"/>
      <c r="Z5" s="1832"/>
      <c r="AA5" s="1832"/>
      <c r="AB5" s="1832"/>
      <c r="AC5" s="1832"/>
      <c r="AD5" s="1832"/>
      <c r="AE5" s="1832"/>
    </row>
    <row r="6" spans="1:31">
      <c r="A6" s="125"/>
      <c r="B6" s="104"/>
      <c r="C6" s="104"/>
      <c r="D6" s="135"/>
      <c r="E6" s="136" t="s">
        <v>30</v>
      </c>
      <c r="F6" s="250" t="s">
        <v>31</v>
      </c>
      <c r="G6" s="136" t="s">
        <v>195</v>
      </c>
      <c r="H6" s="107"/>
      <c r="I6" s="107"/>
      <c r="J6" s="107"/>
      <c r="K6" s="1832"/>
      <c r="L6" s="1832"/>
      <c r="M6" s="1832"/>
      <c r="N6" s="1832"/>
      <c r="O6" s="1832"/>
      <c r="P6" s="1832"/>
      <c r="Q6" s="1832"/>
      <c r="R6" s="1832"/>
      <c r="S6" s="1832"/>
      <c r="T6" s="1832"/>
      <c r="U6" s="1832"/>
      <c r="V6" s="1832"/>
      <c r="W6" s="1832"/>
      <c r="X6" s="1832"/>
      <c r="Y6" s="1832"/>
      <c r="Z6" s="1832"/>
      <c r="AA6" s="1832"/>
      <c r="AB6" s="1832"/>
      <c r="AC6" s="1832"/>
      <c r="AD6" s="1832"/>
      <c r="AE6" s="1832"/>
    </row>
    <row r="7" spans="1:31">
      <c r="A7" s="125"/>
      <c r="B7" s="138" t="s">
        <v>32</v>
      </c>
      <c r="C7" s="104" t="s">
        <v>33</v>
      </c>
      <c r="D7" s="139" t="s">
        <v>108</v>
      </c>
      <c r="E7" s="106">
        <v>218219</v>
      </c>
      <c r="F7" s="251">
        <v>3808269</v>
      </c>
      <c r="G7" s="106">
        <f>SUM(E7:F7)</f>
        <v>4026488</v>
      </c>
      <c r="H7" s="106"/>
      <c r="I7" s="106"/>
      <c r="J7" s="106"/>
      <c r="K7" s="1832"/>
      <c r="L7" s="1832"/>
      <c r="M7" s="1832"/>
      <c r="N7" s="1832"/>
      <c r="O7" s="1832"/>
      <c r="P7" s="1832"/>
      <c r="Q7" s="1832"/>
      <c r="R7" s="1832"/>
      <c r="S7" s="1832"/>
      <c r="T7" s="1832"/>
      <c r="U7" s="1832"/>
      <c r="V7" s="1832"/>
      <c r="W7" s="1832"/>
      <c r="X7" s="1832"/>
      <c r="Y7" s="1832"/>
      <c r="Z7" s="1832"/>
      <c r="AA7" s="1832"/>
      <c r="AB7" s="1832"/>
      <c r="AC7" s="1832"/>
      <c r="AD7" s="1832"/>
      <c r="AE7" s="1832"/>
    </row>
    <row r="8" spans="1:31">
      <c r="A8" s="125"/>
      <c r="B8" s="138" t="s">
        <v>34</v>
      </c>
      <c r="C8" s="141" t="s">
        <v>35</v>
      </c>
      <c r="D8" s="142"/>
      <c r="E8" s="107"/>
      <c r="F8" s="252"/>
      <c r="G8" s="107"/>
      <c r="H8" s="107"/>
      <c r="I8" s="107"/>
      <c r="J8" s="107"/>
      <c r="K8" s="1832"/>
      <c r="L8" s="1832"/>
      <c r="M8" s="1832"/>
      <c r="N8" s="1832"/>
      <c r="O8" s="1832"/>
      <c r="P8" s="1832"/>
      <c r="Q8" s="1832"/>
      <c r="R8" s="1832"/>
      <c r="S8" s="1832"/>
      <c r="T8" s="1832"/>
      <c r="U8" s="1832"/>
      <c r="V8" s="1832"/>
      <c r="W8" s="1832"/>
      <c r="X8" s="1832"/>
      <c r="Y8" s="1832"/>
      <c r="Z8" s="1832"/>
      <c r="AA8" s="1832"/>
      <c r="AB8" s="1832"/>
      <c r="AC8" s="1832"/>
      <c r="AD8" s="1832"/>
      <c r="AE8" s="1832"/>
    </row>
    <row r="9" spans="1:31">
      <c r="A9" s="125"/>
      <c r="B9" s="138"/>
      <c r="C9" s="141" t="s">
        <v>192</v>
      </c>
      <c r="D9" s="142" t="s">
        <v>108</v>
      </c>
      <c r="E9" s="154">
        <v>0</v>
      </c>
      <c r="F9" s="246">
        <f>G40</f>
        <v>400705</v>
      </c>
      <c r="G9" s="144">
        <f>SUM(E9:F9)</f>
        <v>400705</v>
      </c>
      <c r="H9" s="144"/>
      <c r="I9" s="107"/>
      <c r="J9" s="107"/>
      <c r="K9" s="1832"/>
      <c r="L9" s="1832"/>
      <c r="M9" s="1832"/>
      <c r="N9" s="1832"/>
      <c r="O9" s="1832"/>
      <c r="P9" s="1832"/>
      <c r="Q9" s="1832"/>
      <c r="R9" s="1832"/>
      <c r="S9" s="1832"/>
      <c r="T9" s="1832"/>
      <c r="U9" s="1832"/>
      <c r="V9" s="1832"/>
      <c r="W9" s="1832"/>
      <c r="X9" s="1832"/>
      <c r="Y9" s="1832"/>
      <c r="Z9" s="1832"/>
      <c r="AA9" s="1832"/>
      <c r="AB9" s="1832"/>
      <c r="AC9" s="1832"/>
      <c r="AD9" s="1832"/>
      <c r="AE9" s="1832"/>
    </row>
    <row r="10" spans="1:31">
      <c r="A10" s="125"/>
      <c r="B10" s="145" t="s">
        <v>107</v>
      </c>
      <c r="C10" s="104" t="s">
        <v>54</v>
      </c>
      <c r="D10" s="146" t="s">
        <v>108</v>
      </c>
      <c r="E10" s="148">
        <f>SUM(E7:E9)</f>
        <v>218219</v>
      </c>
      <c r="F10" s="253">
        <f>SUM(F7:F9)</f>
        <v>4208974</v>
      </c>
      <c r="G10" s="147">
        <f>SUM(E10:F10)</f>
        <v>4427193</v>
      </c>
      <c r="H10" s="106"/>
      <c r="I10" s="106"/>
      <c r="J10" s="106"/>
      <c r="K10" s="1832"/>
      <c r="L10" s="1832"/>
      <c r="M10" s="1832"/>
      <c r="N10" s="1832"/>
      <c r="O10" s="1832"/>
      <c r="P10" s="1832"/>
      <c r="Q10" s="1832"/>
      <c r="R10" s="1832"/>
      <c r="S10" s="1832"/>
      <c r="T10" s="1832"/>
      <c r="U10" s="1832"/>
      <c r="V10" s="1832"/>
      <c r="W10" s="1832"/>
      <c r="X10" s="1832"/>
      <c r="Y10" s="1832"/>
      <c r="Z10" s="1832"/>
      <c r="AA10" s="1832"/>
      <c r="AB10" s="1832"/>
      <c r="AC10" s="1832"/>
      <c r="AD10" s="1832"/>
      <c r="AE10" s="1832"/>
    </row>
    <row r="11" spans="1:31">
      <c r="A11" s="125"/>
      <c r="B11" s="138"/>
      <c r="C11" s="104"/>
      <c r="D11" s="105"/>
      <c r="E11" s="105"/>
      <c r="F11" s="254"/>
      <c r="G11" s="105"/>
      <c r="H11" s="105"/>
      <c r="I11" s="105"/>
      <c r="J11" s="239"/>
      <c r="K11" s="1832"/>
      <c r="L11" s="1832"/>
      <c r="M11" s="1832"/>
      <c r="N11" s="1832"/>
      <c r="O11" s="1832"/>
      <c r="P11" s="1832"/>
      <c r="Q11" s="1832"/>
      <c r="R11" s="1832"/>
      <c r="S11" s="1832"/>
      <c r="T11" s="1832"/>
      <c r="U11" s="1832"/>
      <c r="V11" s="1832"/>
      <c r="W11" s="1832"/>
      <c r="X11" s="1832"/>
      <c r="Y11" s="1832"/>
      <c r="Z11" s="1832"/>
      <c r="AA11" s="1832"/>
      <c r="AB11" s="1832"/>
      <c r="AC11" s="1832"/>
      <c r="AD11" s="1832"/>
      <c r="AE11" s="1832"/>
    </row>
    <row r="12" spans="1:31">
      <c r="A12" s="125"/>
      <c r="B12" s="138" t="s">
        <v>55</v>
      </c>
      <c r="C12" s="104" t="s">
        <v>56</v>
      </c>
      <c r="D12" s="104"/>
      <c r="E12" s="104"/>
      <c r="F12" s="255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32"/>
      <c r="AD12" s="1832"/>
      <c r="AE12" s="1832"/>
    </row>
    <row r="13" spans="1:31" s="256" customFormat="1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833"/>
      <c r="AD13" s="1833"/>
      <c r="AE13" s="1833"/>
    </row>
    <row r="14" spans="1:31" s="256" customFormat="1" ht="14.25" thickTop="1" thickBot="1">
      <c r="A14" s="151"/>
      <c r="B14" s="1602" t="s">
        <v>57</v>
      </c>
      <c r="C14" s="1602"/>
      <c r="D14" s="1602"/>
      <c r="E14" s="133" t="s">
        <v>109</v>
      </c>
      <c r="F14" s="257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833"/>
      <c r="AD14" s="1833"/>
      <c r="AE14" s="1833"/>
    </row>
    <row r="15" spans="1:31" s="256" customFormat="1" ht="13.5" thickTop="1">
      <c r="A15" s="106"/>
      <c r="B15" s="142"/>
      <c r="C15" s="142"/>
      <c r="D15" s="142"/>
      <c r="E15" s="142"/>
      <c r="F15" s="1014"/>
      <c r="G15" s="107"/>
      <c r="H15" s="107"/>
      <c r="I15" s="107"/>
      <c r="J15" s="107"/>
      <c r="K15" s="1833"/>
      <c r="L15" s="1833"/>
      <c r="M15" s="1833"/>
      <c r="N15" s="1833"/>
      <c r="O15" s="1833"/>
      <c r="P15" s="1833"/>
      <c r="Q15" s="1833"/>
      <c r="R15" s="1833"/>
      <c r="S15" s="1833"/>
      <c r="T15" s="1833"/>
      <c r="U15" s="1833"/>
      <c r="V15" s="1833"/>
      <c r="W15" s="1833"/>
      <c r="X15" s="1833"/>
      <c r="Y15" s="1833"/>
      <c r="Z15" s="1833"/>
      <c r="AA15" s="1833"/>
      <c r="AB15" s="1833"/>
      <c r="AC15" s="1833"/>
      <c r="AD15" s="1833"/>
      <c r="AE15" s="1833"/>
    </row>
    <row r="16" spans="1:31">
      <c r="A16" s="172"/>
      <c r="B16" s="172"/>
      <c r="C16" s="186" t="s">
        <v>40</v>
      </c>
      <c r="D16" s="180"/>
      <c r="E16" s="180"/>
      <c r="F16" s="180"/>
      <c r="G16" s="180"/>
      <c r="H16" s="180"/>
      <c r="I16" s="85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7"/>
      <c r="AA16" s="207"/>
      <c r="AB16" s="207"/>
      <c r="AC16" s="1832"/>
      <c r="AD16" s="1832"/>
      <c r="AE16" s="1832"/>
    </row>
    <row r="17" spans="1:31">
      <c r="A17" s="172" t="s">
        <v>112</v>
      </c>
      <c r="B17" s="205">
        <v>5452</v>
      </c>
      <c r="C17" s="186" t="s">
        <v>61</v>
      </c>
      <c r="D17" s="180"/>
      <c r="E17" s="180"/>
      <c r="F17" s="180"/>
      <c r="G17" s="180"/>
      <c r="H17" s="180"/>
      <c r="I17" s="85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7"/>
      <c r="AA17" s="207"/>
      <c r="AB17" s="207"/>
      <c r="AC17" s="1832"/>
      <c r="AD17" s="1832"/>
      <c r="AE17" s="1832"/>
    </row>
    <row r="18" spans="1:31">
      <c r="A18" s="172"/>
      <c r="B18" s="210">
        <v>1</v>
      </c>
      <c r="C18" s="170" t="s">
        <v>179</v>
      </c>
      <c r="D18" s="204"/>
      <c r="E18" s="204"/>
      <c r="F18" s="204"/>
      <c r="G18" s="204"/>
      <c r="H18" s="204"/>
      <c r="I18" s="85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7"/>
      <c r="AA18" s="207"/>
      <c r="AB18" s="207"/>
      <c r="AC18" s="1832"/>
      <c r="AD18" s="1832"/>
      <c r="AE18" s="1832"/>
    </row>
    <row r="19" spans="1:31">
      <c r="A19" s="630"/>
      <c r="B19" s="213">
        <v>1.101</v>
      </c>
      <c r="C19" s="186" t="s">
        <v>182</v>
      </c>
      <c r="D19" s="204"/>
      <c r="E19" s="204"/>
      <c r="F19" s="204"/>
      <c r="G19" s="204"/>
      <c r="H19" s="204"/>
      <c r="I19" s="1866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2"/>
      <c r="X19" s="652"/>
      <c r="Y19" s="652"/>
      <c r="Z19" s="692"/>
      <c r="AA19" s="692"/>
      <c r="AB19" s="692"/>
      <c r="AC19" s="1832"/>
      <c r="AD19" s="1832"/>
      <c r="AE19" s="1832"/>
    </row>
    <row r="20" spans="1:31" ht="25.5">
      <c r="A20" s="630"/>
      <c r="B20" s="210">
        <v>50</v>
      </c>
      <c r="C20" s="170" t="s">
        <v>395</v>
      </c>
      <c r="D20" s="611"/>
      <c r="E20" s="211"/>
      <c r="F20" s="611"/>
      <c r="G20" s="211"/>
      <c r="H20" s="211"/>
      <c r="I20" s="1866"/>
      <c r="J20" s="652"/>
      <c r="K20" s="652"/>
      <c r="L20" s="652"/>
      <c r="M20" s="652"/>
      <c r="N20" s="652"/>
      <c r="O20" s="652"/>
      <c r="P20" s="652"/>
      <c r="Q20" s="652"/>
      <c r="R20" s="652"/>
      <c r="S20" s="652"/>
      <c r="T20" s="652"/>
      <c r="U20" s="652"/>
      <c r="V20" s="652"/>
      <c r="W20" s="652"/>
      <c r="X20" s="652"/>
      <c r="Y20" s="652"/>
      <c r="Z20" s="692"/>
      <c r="AA20" s="692"/>
      <c r="AB20" s="692"/>
      <c r="AC20" s="1832"/>
      <c r="AD20" s="1832"/>
      <c r="AE20" s="1832"/>
    </row>
    <row r="21" spans="1:31">
      <c r="A21" s="630"/>
      <c r="B21" s="210">
        <v>81</v>
      </c>
      <c r="C21" s="170" t="s">
        <v>183</v>
      </c>
      <c r="D21" s="611"/>
      <c r="E21" s="211"/>
      <c r="F21" s="611"/>
      <c r="G21" s="211"/>
      <c r="H21" s="211"/>
      <c r="I21" s="1866"/>
      <c r="J21" s="652"/>
      <c r="K21" s="652"/>
      <c r="L21" s="652"/>
      <c r="M21" s="652"/>
      <c r="N21" s="652"/>
      <c r="O21" s="652"/>
      <c r="P21" s="652"/>
      <c r="Q21" s="652"/>
      <c r="R21" s="652"/>
      <c r="S21" s="652"/>
      <c r="T21" s="652"/>
      <c r="U21" s="652"/>
      <c r="V21" s="652"/>
      <c r="W21" s="652"/>
      <c r="X21" s="652"/>
      <c r="Y21" s="652"/>
      <c r="Z21" s="692"/>
      <c r="AA21" s="692"/>
      <c r="AB21" s="692"/>
      <c r="AC21" s="1832"/>
      <c r="AD21" s="1832"/>
      <c r="AE21" s="1832"/>
    </row>
    <row r="22" spans="1:31" ht="39.75" customHeight="1">
      <c r="A22" s="1045" t="s">
        <v>462</v>
      </c>
      <c r="B22" s="1046" t="s">
        <v>460</v>
      </c>
      <c r="C22" s="1047" t="s">
        <v>662</v>
      </c>
      <c r="D22" s="399"/>
      <c r="E22" s="169">
        <v>164605</v>
      </c>
      <c r="F22" s="399">
        <v>0</v>
      </c>
      <c r="G22" s="169">
        <f>F22+E22</f>
        <v>164605</v>
      </c>
      <c r="H22" s="968" t="s">
        <v>444</v>
      </c>
      <c r="I22" s="1536"/>
      <c r="J22" s="1536"/>
      <c r="K22" s="1506"/>
      <c r="L22" s="1536"/>
      <c r="M22" s="1867"/>
      <c r="N22" s="652"/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2"/>
      <c r="Z22" s="692"/>
      <c r="AA22" s="692"/>
      <c r="AB22" s="692"/>
      <c r="AC22" s="1832"/>
      <c r="AD22" s="1832"/>
      <c r="AE22" s="1832"/>
    </row>
    <row r="23" spans="1:31">
      <c r="A23" s="630" t="s">
        <v>107</v>
      </c>
      <c r="B23" s="210">
        <v>81</v>
      </c>
      <c r="C23" s="170" t="s">
        <v>183</v>
      </c>
      <c r="D23" s="611"/>
      <c r="E23" s="431">
        <f>SUM(E22:E22)</f>
        <v>164605</v>
      </c>
      <c r="F23" s="966">
        <f>SUM(F22:F22)</f>
        <v>0</v>
      </c>
      <c r="G23" s="431">
        <f>SUM(G22:G22)</f>
        <v>164605</v>
      </c>
      <c r="H23" s="433"/>
      <c r="I23" s="652"/>
      <c r="J23" s="652"/>
      <c r="K23" s="652"/>
      <c r="L23" s="652"/>
      <c r="M23" s="652"/>
      <c r="N23" s="652"/>
      <c r="O23" s="652"/>
      <c r="P23" s="652"/>
      <c r="Q23" s="652"/>
      <c r="R23" s="652"/>
      <c r="S23" s="652"/>
      <c r="T23" s="652"/>
      <c r="U23" s="652"/>
      <c r="V23" s="652"/>
      <c r="W23" s="652"/>
      <c r="X23" s="652"/>
      <c r="Y23" s="652"/>
      <c r="Z23" s="692"/>
      <c r="AA23" s="692"/>
      <c r="AB23" s="692"/>
      <c r="AC23" s="1832"/>
      <c r="AD23" s="1832"/>
      <c r="AE23" s="1832"/>
    </row>
    <row r="24" spans="1:31" ht="8.25" customHeight="1">
      <c r="A24" s="630"/>
      <c r="B24" s="210"/>
      <c r="C24" s="170"/>
      <c r="D24" s="611"/>
      <c r="E24" s="211"/>
      <c r="F24" s="611"/>
      <c r="G24" s="211"/>
      <c r="H24" s="211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2"/>
      <c r="Z24" s="692"/>
      <c r="AA24" s="692"/>
      <c r="AB24" s="692"/>
      <c r="AC24" s="1832"/>
      <c r="AD24" s="1832"/>
      <c r="AE24" s="1832"/>
    </row>
    <row r="25" spans="1:31">
      <c r="A25" s="630"/>
      <c r="B25" s="210">
        <v>82</v>
      </c>
      <c r="C25" s="170" t="s">
        <v>78</v>
      </c>
      <c r="D25" s="611"/>
      <c r="E25" s="211"/>
      <c r="F25" s="611"/>
      <c r="G25" s="211"/>
      <c r="H25" s="211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2"/>
      <c r="Z25" s="692"/>
      <c r="AA25" s="692"/>
      <c r="AB25" s="692"/>
      <c r="AC25" s="1832"/>
      <c r="AD25" s="1832"/>
      <c r="AE25" s="1832"/>
    </row>
    <row r="26" spans="1:31" ht="38.25">
      <c r="A26" s="632" t="s">
        <v>462</v>
      </c>
      <c r="B26" s="457" t="s">
        <v>465</v>
      </c>
      <c r="C26" s="1164" t="s">
        <v>510</v>
      </c>
      <c r="D26" s="611"/>
      <c r="E26" s="433">
        <v>225700</v>
      </c>
      <c r="F26" s="611">
        <v>0</v>
      </c>
      <c r="G26" s="169">
        <f t="shared" ref="G26:G34" si="0">SUM(E26:F26)</f>
        <v>225700</v>
      </c>
      <c r="H26" s="1189" t="s">
        <v>446</v>
      </c>
      <c r="I26" s="1536"/>
      <c r="J26" s="1536"/>
      <c r="K26" s="1536"/>
      <c r="L26" s="1536"/>
      <c r="M26" s="1867"/>
      <c r="N26" s="652"/>
      <c r="O26" s="652"/>
      <c r="P26" s="652"/>
      <c r="Q26" s="652"/>
      <c r="R26" s="652"/>
      <c r="S26" s="652"/>
      <c r="T26" s="652"/>
      <c r="U26" s="652"/>
      <c r="V26" s="652"/>
      <c r="W26" s="652"/>
      <c r="X26" s="652"/>
      <c r="Y26" s="652"/>
      <c r="Z26" s="692"/>
      <c r="AA26" s="692"/>
      <c r="AB26" s="692"/>
      <c r="AC26" s="1832"/>
      <c r="AD26" s="1832"/>
      <c r="AE26" s="1832"/>
    </row>
    <row r="27" spans="1:31" ht="53.25" customHeight="1">
      <c r="A27" s="632" t="s">
        <v>462</v>
      </c>
      <c r="B27" s="457" t="s">
        <v>523</v>
      </c>
      <c r="C27" s="1164" t="s">
        <v>663</v>
      </c>
      <c r="D27" s="611"/>
      <c r="E27" s="433">
        <v>1600</v>
      </c>
      <c r="F27" s="611">
        <v>0</v>
      </c>
      <c r="G27" s="169">
        <f t="shared" si="0"/>
        <v>1600</v>
      </c>
      <c r="H27" s="64" t="s">
        <v>447</v>
      </c>
      <c r="I27" s="1532"/>
      <c r="J27" s="1532"/>
      <c r="K27" s="1532"/>
      <c r="L27" s="1536"/>
      <c r="M27" s="1867"/>
      <c r="N27" s="652"/>
      <c r="O27" s="652"/>
      <c r="P27" s="652"/>
      <c r="Q27" s="652"/>
      <c r="R27" s="652"/>
      <c r="S27" s="652"/>
      <c r="T27" s="652"/>
      <c r="U27" s="652"/>
      <c r="V27" s="652"/>
      <c r="W27" s="652"/>
      <c r="X27" s="652"/>
      <c r="Y27" s="652"/>
      <c r="Z27" s="692"/>
      <c r="AA27" s="692"/>
      <c r="AB27" s="692"/>
      <c r="AC27" s="1832"/>
      <c r="AD27" s="1832"/>
      <c r="AE27" s="1832"/>
    </row>
    <row r="28" spans="1:31" ht="25.5">
      <c r="A28" s="632" t="s">
        <v>462</v>
      </c>
      <c r="B28" s="457" t="s">
        <v>524</v>
      </c>
      <c r="C28" s="1164" t="s">
        <v>531</v>
      </c>
      <c r="D28" s="611"/>
      <c r="E28" s="433">
        <v>1000</v>
      </c>
      <c r="F28" s="611">
        <v>0</v>
      </c>
      <c r="G28" s="169">
        <f t="shared" si="0"/>
        <v>1000</v>
      </c>
      <c r="H28" s="64" t="s">
        <v>447</v>
      </c>
      <c r="I28" s="1532"/>
      <c r="J28" s="1532"/>
      <c r="K28" s="1532"/>
      <c r="L28" s="1536"/>
      <c r="M28" s="1867"/>
      <c r="N28" s="652"/>
      <c r="O28" s="652"/>
      <c r="P28" s="652"/>
      <c r="Q28" s="652"/>
      <c r="R28" s="652"/>
      <c r="S28" s="652"/>
      <c r="T28" s="652"/>
      <c r="U28" s="652"/>
      <c r="V28" s="652"/>
      <c r="W28" s="652"/>
      <c r="X28" s="652"/>
      <c r="Y28" s="652"/>
      <c r="Z28" s="692"/>
      <c r="AA28" s="692"/>
      <c r="AB28" s="692"/>
      <c r="AC28" s="1832"/>
      <c r="AD28" s="1832"/>
      <c r="AE28" s="1832"/>
    </row>
    <row r="29" spans="1:31" ht="25.5">
      <c r="A29" s="637" t="s">
        <v>462</v>
      </c>
      <c r="B29" s="1293" t="s">
        <v>525</v>
      </c>
      <c r="C29" s="1294" t="s">
        <v>532</v>
      </c>
      <c r="D29" s="618"/>
      <c r="E29" s="617">
        <v>1000</v>
      </c>
      <c r="F29" s="618">
        <v>0</v>
      </c>
      <c r="G29" s="429">
        <f t="shared" si="0"/>
        <v>1000</v>
      </c>
      <c r="H29" s="1435" t="s">
        <v>447</v>
      </c>
      <c r="I29" s="1532"/>
      <c r="J29" s="1532"/>
      <c r="K29" s="1532"/>
      <c r="L29" s="1536"/>
      <c r="M29" s="1867"/>
      <c r="N29" s="652"/>
      <c r="O29" s="652"/>
      <c r="P29" s="652"/>
      <c r="Q29" s="652"/>
      <c r="R29" s="652"/>
      <c r="S29" s="652"/>
      <c r="T29" s="652"/>
      <c r="U29" s="652"/>
      <c r="V29" s="652"/>
      <c r="W29" s="652"/>
      <c r="X29" s="652"/>
      <c r="Y29" s="652"/>
      <c r="Z29" s="692"/>
      <c r="AA29" s="692"/>
      <c r="AB29" s="692"/>
      <c r="AC29" s="1832"/>
      <c r="AD29" s="1832"/>
      <c r="AE29" s="1832"/>
    </row>
    <row r="30" spans="1:31" ht="39.6" customHeight="1">
      <c r="A30" s="632" t="s">
        <v>462</v>
      </c>
      <c r="B30" s="457" t="s">
        <v>526</v>
      </c>
      <c r="C30" s="1188" t="s">
        <v>534</v>
      </c>
      <c r="D30" s="611"/>
      <c r="E30" s="433">
        <v>1000</v>
      </c>
      <c r="F30" s="611">
        <v>0</v>
      </c>
      <c r="G30" s="169">
        <f t="shared" si="0"/>
        <v>1000</v>
      </c>
      <c r="H30" s="64" t="s">
        <v>447</v>
      </c>
      <c r="I30" s="1532"/>
      <c r="J30" s="1532"/>
      <c r="K30" s="1536"/>
      <c r="L30" s="1536"/>
      <c r="M30" s="1867"/>
      <c r="N30" s="652"/>
      <c r="O30" s="652"/>
      <c r="P30" s="652"/>
      <c r="Q30" s="652"/>
      <c r="R30" s="652"/>
      <c r="S30" s="652"/>
      <c r="T30" s="652"/>
      <c r="U30" s="652"/>
      <c r="V30" s="652"/>
      <c r="W30" s="652"/>
      <c r="X30" s="652"/>
      <c r="Y30" s="652"/>
      <c r="Z30" s="692"/>
      <c r="AA30" s="692"/>
      <c r="AB30" s="692"/>
      <c r="AC30" s="1832"/>
      <c r="AD30" s="1832"/>
      <c r="AE30" s="1832"/>
    </row>
    <row r="31" spans="1:31" ht="25.5">
      <c r="A31" s="632" t="s">
        <v>462</v>
      </c>
      <c r="B31" s="457" t="s">
        <v>527</v>
      </c>
      <c r="C31" s="1164" t="s">
        <v>533</v>
      </c>
      <c r="D31" s="611"/>
      <c r="E31" s="433">
        <v>1000</v>
      </c>
      <c r="F31" s="611">
        <v>0</v>
      </c>
      <c r="G31" s="169">
        <f t="shared" si="0"/>
        <v>1000</v>
      </c>
      <c r="H31" s="64" t="s">
        <v>447</v>
      </c>
      <c r="I31" s="1532"/>
      <c r="J31" s="1532"/>
      <c r="K31" s="1536"/>
      <c r="L31" s="1536"/>
      <c r="M31" s="1867"/>
      <c r="N31" s="652"/>
      <c r="O31" s="652"/>
      <c r="P31" s="652"/>
      <c r="Q31" s="652"/>
      <c r="R31" s="652"/>
      <c r="S31" s="652"/>
      <c r="T31" s="652"/>
      <c r="U31" s="652"/>
      <c r="V31" s="652"/>
      <c r="W31" s="652"/>
      <c r="X31" s="652"/>
      <c r="Y31" s="652"/>
      <c r="Z31" s="692"/>
      <c r="AA31" s="692"/>
      <c r="AB31" s="692"/>
      <c r="AC31" s="1832"/>
      <c r="AD31" s="1832"/>
      <c r="AE31" s="1832"/>
    </row>
    <row r="32" spans="1:31" ht="38.25">
      <c r="A32" s="632" t="s">
        <v>462</v>
      </c>
      <c r="B32" s="457" t="s">
        <v>528</v>
      </c>
      <c r="C32" s="1164" t="s">
        <v>535</v>
      </c>
      <c r="D32" s="611"/>
      <c r="E32" s="433">
        <v>1600</v>
      </c>
      <c r="F32" s="611">
        <v>0</v>
      </c>
      <c r="G32" s="169">
        <f t="shared" si="0"/>
        <v>1600</v>
      </c>
      <c r="H32" s="64" t="s">
        <v>447</v>
      </c>
      <c r="I32" s="1532"/>
      <c r="J32" s="1532"/>
      <c r="K32" s="1536"/>
      <c r="L32" s="1536"/>
      <c r="M32" s="1867"/>
      <c r="N32" s="652"/>
      <c r="O32" s="652"/>
      <c r="P32" s="652"/>
      <c r="Q32" s="652"/>
      <c r="R32" s="652"/>
      <c r="S32" s="652"/>
      <c r="T32" s="652"/>
      <c r="U32" s="652"/>
      <c r="V32" s="652"/>
      <c r="W32" s="652"/>
      <c r="X32" s="652"/>
      <c r="Y32" s="652"/>
      <c r="Z32" s="692"/>
      <c r="AA32" s="692"/>
      <c r="AB32" s="692"/>
      <c r="AC32" s="1832"/>
      <c r="AD32" s="1832"/>
      <c r="AE32" s="1832"/>
    </row>
    <row r="33" spans="1:31" ht="39" customHeight="1">
      <c r="A33" s="632" t="s">
        <v>462</v>
      </c>
      <c r="B33" s="457" t="s">
        <v>529</v>
      </c>
      <c r="C33" s="1164" t="s">
        <v>679</v>
      </c>
      <c r="D33" s="611"/>
      <c r="E33" s="433">
        <v>1600</v>
      </c>
      <c r="F33" s="611">
        <v>0</v>
      </c>
      <c r="G33" s="169">
        <f t="shared" si="0"/>
        <v>1600</v>
      </c>
      <c r="H33" s="64" t="s">
        <v>447</v>
      </c>
      <c r="I33" s="1532"/>
      <c r="J33" s="1532"/>
      <c r="K33" s="1536"/>
      <c r="L33" s="1536"/>
      <c r="M33" s="1867"/>
      <c r="N33" s="652"/>
      <c r="O33" s="652"/>
      <c r="P33" s="652"/>
      <c r="Q33" s="652"/>
      <c r="R33" s="652"/>
      <c r="S33" s="652"/>
      <c r="T33" s="652"/>
      <c r="U33" s="652"/>
      <c r="V33" s="652"/>
      <c r="W33" s="652"/>
      <c r="X33" s="652"/>
      <c r="Y33" s="652"/>
      <c r="Z33" s="692"/>
      <c r="AA33" s="692"/>
      <c r="AB33" s="692"/>
      <c r="AC33" s="1832"/>
      <c r="AD33" s="1832"/>
      <c r="AE33" s="1832"/>
    </row>
    <row r="34" spans="1:31" ht="38.25">
      <c r="A34" s="632" t="s">
        <v>462</v>
      </c>
      <c r="B34" s="457" t="s">
        <v>530</v>
      </c>
      <c r="C34" s="1164" t="s">
        <v>536</v>
      </c>
      <c r="D34" s="611"/>
      <c r="E34" s="433">
        <v>1600</v>
      </c>
      <c r="F34" s="611">
        <v>0</v>
      </c>
      <c r="G34" s="169">
        <f t="shared" si="0"/>
        <v>1600</v>
      </c>
      <c r="H34" s="64" t="s">
        <v>447</v>
      </c>
      <c r="I34" s="1532"/>
      <c r="J34" s="1532"/>
      <c r="K34" s="1536"/>
      <c r="L34" s="1536"/>
      <c r="M34" s="1867"/>
      <c r="N34" s="652"/>
      <c r="O34" s="652"/>
      <c r="P34" s="652"/>
      <c r="Q34" s="652"/>
      <c r="R34" s="652"/>
      <c r="S34" s="652"/>
      <c r="T34" s="652"/>
      <c r="U34" s="652"/>
      <c r="V34" s="652"/>
      <c r="W34" s="652"/>
      <c r="X34" s="652"/>
      <c r="Y34" s="652"/>
      <c r="Z34" s="692"/>
      <c r="AA34" s="692"/>
      <c r="AB34" s="692"/>
      <c r="AC34" s="1832"/>
      <c r="AD34" s="1832"/>
      <c r="AE34" s="1832"/>
    </row>
    <row r="35" spans="1:31">
      <c r="A35" s="630" t="s">
        <v>107</v>
      </c>
      <c r="B35" s="210">
        <v>82</v>
      </c>
      <c r="C35" s="1276" t="s">
        <v>78</v>
      </c>
      <c r="D35" s="611"/>
      <c r="E35" s="431">
        <f>SUM(E26:E34)</f>
        <v>236100</v>
      </c>
      <c r="F35" s="966">
        <f t="shared" ref="F35:G35" si="1">SUM(F26:F34)</f>
        <v>0</v>
      </c>
      <c r="G35" s="431">
        <f t="shared" si="1"/>
        <v>236100</v>
      </c>
      <c r="H35" s="433"/>
      <c r="I35" s="652"/>
      <c r="J35" s="652"/>
      <c r="K35" s="652"/>
      <c r="L35" s="652"/>
      <c r="M35" s="652"/>
      <c r="N35" s="652"/>
      <c r="O35" s="652"/>
      <c r="P35" s="652"/>
      <c r="Q35" s="652"/>
      <c r="R35" s="652"/>
      <c r="S35" s="652"/>
      <c r="T35" s="652"/>
      <c r="U35" s="652"/>
      <c r="V35" s="652"/>
      <c r="W35" s="652"/>
      <c r="X35" s="652"/>
      <c r="Y35" s="652"/>
      <c r="Z35" s="692"/>
      <c r="AA35" s="692"/>
      <c r="AB35" s="692"/>
      <c r="AC35" s="1832"/>
      <c r="AD35" s="1832"/>
      <c r="AE35" s="1832"/>
    </row>
    <row r="36" spans="1:31" ht="25.5">
      <c r="A36" s="630" t="s">
        <v>107</v>
      </c>
      <c r="B36" s="210">
        <v>50</v>
      </c>
      <c r="C36" s="1161" t="s">
        <v>395</v>
      </c>
      <c r="D36" s="611"/>
      <c r="E36" s="617">
        <f>E35+E23</f>
        <v>400705</v>
      </c>
      <c r="F36" s="969">
        <f>F35+F23</f>
        <v>0</v>
      </c>
      <c r="G36" s="617">
        <f>G35+G23</f>
        <v>400705</v>
      </c>
      <c r="H36" s="433"/>
      <c r="I36" s="652"/>
      <c r="J36" s="652"/>
      <c r="K36" s="652"/>
      <c r="L36" s="652"/>
      <c r="M36" s="652"/>
      <c r="N36" s="652"/>
      <c r="O36" s="652"/>
      <c r="P36" s="652"/>
      <c r="Q36" s="652"/>
      <c r="R36" s="652"/>
      <c r="S36" s="652"/>
      <c r="T36" s="652"/>
      <c r="U36" s="652"/>
      <c r="V36" s="652"/>
      <c r="W36" s="652"/>
      <c r="X36" s="652"/>
      <c r="Y36" s="652"/>
      <c r="Z36" s="692"/>
      <c r="AA36" s="692"/>
      <c r="AB36" s="692"/>
      <c r="AC36" s="1832"/>
      <c r="AD36" s="1832"/>
      <c r="AE36" s="1832"/>
    </row>
    <row r="37" spans="1:31">
      <c r="A37" s="630" t="s">
        <v>107</v>
      </c>
      <c r="B37" s="213">
        <v>1.101</v>
      </c>
      <c r="C37" s="186" t="s">
        <v>182</v>
      </c>
      <c r="D37" s="611"/>
      <c r="E37" s="617">
        <f>E36</f>
        <v>400705</v>
      </c>
      <c r="F37" s="969">
        <f t="shared" ref="F37:G37" si="2">F36</f>
        <v>0</v>
      </c>
      <c r="G37" s="617">
        <f t="shared" si="2"/>
        <v>400705</v>
      </c>
      <c r="H37" s="433"/>
      <c r="I37" s="652"/>
      <c r="J37" s="652"/>
      <c r="K37" s="652"/>
      <c r="L37" s="652"/>
      <c r="M37" s="652"/>
      <c r="N37" s="652"/>
      <c r="O37" s="652"/>
      <c r="P37" s="652"/>
      <c r="Q37" s="652"/>
      <c r="R37" s="652"/>
      <c r="S37" s="652"/>
      <c r="T37" s="652"/>
      <c r="U37" s="652"/>
      <c r="V37" s="652"/>
      <c r="W37" s="652"/>
      <c r="X37" s="652"/>
      <c r="Y37" s="652"/>
      <c r="Z37" s="692"/>
      <c r="AA37" s="692"/>
      <c r="AB37" s="692"/>
      <c r="AC37" s="1832"/>
      <c r="AD37" s="1832"/>
      <c r="AE37" s="1832"/>
    </row>
    <row r="38" spans="1:31">
      <c r="A38" s="854" t="s">
        <v>107</v>
      </c>
      <c r="B38" s="855">
        <v>1</v>
      </c>
      <c r="C38" s="586" t="s">
        <v>179</v>
      </c>
      <c r="D38" s="399"/>
      <c r="E38" s="538">
        <f>+E37</f>
        <v>400705</v>
      </c>
      <c r="F38" s="967">
        <f t="shared" ref="F38:G38" si="3">+F37</f>
        <v>0</v>
      </c>
      <c r="G38" s="538">
        <f t="shared" si="3"/>
        <v>400705</v>
      </c>
      <c r="H38" s="512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7"/>
      <c r="AA38" s="207"/>
      <c r="AB38" s="207"/>
      <c r="AC38" s="1832"/>
      <c r="AD38" s="1832"/>
      <c r="AE38" s="1832"/>
    </row>
    <row r="39" spans="1:31">
      <c r="A39" s="856" t="s">
        <v>107</v>
      </c>
      <c r="B39" s="857">
        <v>5452</v>
      </c>
      <c r="C39" s="189" t="s">
        <v>61</v>
      </c>
      <c r="D39" s="430"/>
      <c r="E39" s="538">
        <f>E38</f>
        <v>400705</v>
      </c>
      <c r="F39" s="967">
        <f t="shared" ref="F39:G39" si="4">F38</f>
        <v>0</v>
      </c>
      <c r="G39" s="538">
        <f t="shared" si="4"/>
        <v>400705</v>
      </c>
      <c r="H39" s="169"/>
      <c r="I39" s="652"/>
      <c r="J39" s="652"/>
      <c r="K39" s="652"/>
      <c r="L39" s="652"/>
      <c r="M39" s="652"/>
      <c r="N39" s="652"/>
      <c r="O39" s="652"/>
      <c r="P39" s="652"/>
      <c r="Q39" s="652"/>
      <c r="R39" s="652"/>
      <c r="S39" s="652"/>
      <c r="T39" s="652"/>
      <c r="U39" s="652"/>
      <c r="V39" s="652"/>
      <c r="W39" s="652"/>
      <c r="X39" s="652"/>
      <c r="Y39" s="652"/>
      <c r="Z39" s="692"/>
      <c r="AA39" s="692"/>
      <c r="AB39" s="692"/>
      <c r="AC39" s="1832"/>
      <c r="AD39" s="1832"/>
      <c r="AE39" s="1832"/>
    </row>
    <row r="40" spans="1:31">
      <c r="A40" s="177" t="s">
        <v>107</v>
      </c>
      <c r="B40" s="177"/>
      <c r="C40" s="199" t="s">
        <v>40</v>
      </c>
      <c r="D40" s="513"/>
      <c r="E40" s="538">
        <f>E39</f>
        <v>400705</v>
      </c>
      <c r="F40" s="967">
        <f t="shared" ref="F40:G41" si="5">F39</f>
        <v>0</v>
      </c>
      <c r="G40" s="538">
        <f t="shared" si="5"/>
        <v>400705</v>
      </c>
      <c r="H40" s="512"/>
      <c r="I40" s="652"/>
      <c r="J40" s="652"/>
      <c r="K40" s="652"/>
      <c r="L40" s="652"/>
      <c r="M40" s="652"/>
      <c r="N40" s="652"/>
      <c r="O40" s="652"/>
      <c r="P40" s="652"/>
      <c r="Q40" s="652"/>
      <c r="R40" s="652"/>
      <c r="S40" s="652"/>
      <c r="T40" s="652"/>
      <c r="U40" s="652"/>
      <c r="V40" s="652"/>
      <c r="W40" s="652"/>
      <c r="X40" s="652"/>
      <c r="Y40" s="652"/>
      <c r="Z40" s="692"/>
      <c r="AA40" s="692"/>
      <c r="AB40" s="692"/>
      <c r="AC40" s="1832"/>
      <c r="AD40" s="1832"/>
      <c r="AE40" s="1832"/>
    </row>
    <row r="41" spans="1:31">
      <c r="A41" s="177" t="s">
        <v>107</v>
      </c>
      <c r="B41" s="177"/>
      <c r="C41" s="199" t="s">
        <v>108</v>
      </c>
      <c r="D41" s="920"/>
      <c r="E41" s="434">
        <f>E40</f>
        <v>400705</v>
      </c>
      <c r="F41" s="920">
        <f t="shared" si="5"/>
        <v>0</v>
      </c>
      <c r="G41" s="434">
        <f t="shared" si="5"/>
        <v>400705</v>
      </c>
      <c r="H41" s="180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7"/>
      <c r="AA41" s="207"/>
      <c r="AB41" s="207"/>
      <c r="AC41" s="1832"/>
      <c r="AD41" s="1832"/>
      <c r="AE41" s="1832"/>
    </row>
    <row r="42" spans="1:31">
      <c r="A42" s="183" t="s">
        <v>462</v>
      </c>
      <c r="B42" s="1616" t="s">
        <v>463</v>
      </c>
      <c r="C42" s="1616"/>
      <c r="D42" s="967"/>
      <c r="E42" s="169"/>
      <c r="F42" s="919"/>
      <c r="G42" s="180"/>
      <c r="H42" s="180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7"/>
      <c r="AA42" s="207"/>
      <c r="AB42" s="207"/>
      <c r="AC42" s="1832"/>
      <c r="AD42" s="1832"/>
      <c r="AE42" s="1832"/>
    </row>
    <row r="43" spans="1:31" ht="13.9" customHeight="1">
      <c r="A43" s="1621" t="s">
        <v>449</v>
      </c>
      <c r="B43" s="1621"/>
      <c r="C43" s="1621"/>
      <c r="D43" s="169"/>
      <c r="E43" s="180"/>
      <c r="F43" s="180"/>
      <c r="G43" s="180"/>
      <c r="H43" s="202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7"/>
      <c r="Z43" s="207"/>
      <c r="AA43" s="207"/>
      <c r="AB43" s="1832"/>
      <c r="AC43" s="1832"/>
      <c r="AD43" s="1832"/>
      <c r="AE43" s="1832"/>
    </row>
    <row r="44" spans="1:31" s="262" customFormat="1" ht="24.6" customHeight="1">
      <c r="A44" s="1431" t="s">
        <v>444</v>
      </c>
      <c r="B44" s="1673" t="s">
        <v>464</v>
      </c>
      <c r="C44" s="1673"/>
      <c r="D44" s="1673"/>
      <c r="E44" s="1673"/>
      <c r="F44" s="1673"/>
      <c r="G44" s="1673"/>
      <c r="H44" s="202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1836"/>
      <c r="AC44" s="1836"/>
      <c r="AD44" s="1836"/>
      <c r="AE44" s="1836"/>
    </row>
    <row r="45" spans="1:31" ht="14.25" customHeight="1">
      <c r="A45" s="1431" t="s">
        <v>446</v>
      </c>
      <c r="B45" s="1621" t="s">
        <v>498</v>
      </c>
      <c r="C45" s="1621"/>
      <c r="D45" s="1621"/>
      <c r="E45" s="1621"/>
      <c r="F45" s="1621"/>
      <c r="G45" s="180"/>
      <c r="H45" s="202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7"/>
      <c r="Z45" s="207"/>
      <c r="AA45" s="207"/>
      <c r="AB45" s="1832"/>
      <c r="AC45" s="1832"/>
      <c r="AD45" s="1832"/>
      <c r="AE45" s="1832"/>
    </row>
    <row r="46" spans="1:31" ht="13.9" customHeight="1">
      <c r="A46" s="64" t="s">
        <v>447</v>
      </c>
      <c r="B46" s="1621" t="s">
        <v>537</v>
      </c>
      <c r="C46" s="1672"/>
      <c r="D46" s="1672"/>
      <c r="E46" s="1672"/>
      <c r="F46" s="1672"/>
      <c r="G46" s="997"/>
      <c r="H46" s="180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7"/>
      <c r="AA46" s="207"/>
      <c r="AB46" s="207"/>
      <c r="AC46" s="1832"/>
      <c r="AD46" s="1832"/>
      <c r="AE46" s="1832"/>
    </row>
    <row r="47" spans="1:31" ht="42" customHeight="1">
      <c r="A47" s="1671" t="s">
        <v>461</v>
      </c>
      <c r="B47" s="1671"/>
      <c r="C47" s="1671"/>
      <c r="D47" s="1671"/>
      <c r="E47" s="1671"/>
      <c r="F47" s="1671"/>
      <c r="G47" s="1671"/>
      <c r="H47" s="172"/>
      <c r="I47" s="172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7"/>
      <c r="AA47" s="207"/>
      <c r="AB47" s="207"/>
      <c r="AC47" s="1832"/>
      <c r="AD47" s="1832"/>
      <c r="AE47" s="1832"/>
    </row>
    <row r="48" spans="1:31">
      <c r="A48" s="172"/>
      <c r="B48" s="172">
        <v>5452</v>
      </c>
      <c r="C48" s="1479" t="s">
        <v>61</v>
      </c>
      <c r="D48" s="180"/>
      <c r="E48" s="248"/>
      <c r="F48" s="248"/>
      <c r="H48" s="180"/>
      <c r="I48" s="85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7"/>
      <c r="AA48" s="207"/>
      <c r="AB48" s="207"/>
      <c r="AC48" s="1832"/>
      <c r="AD48" s="1832"/>
      <c r="AE48" s="1832"/>
    </row>
    <row r="49" spans="1:31">
      <c r="A49" s="172"/>
      <c r="B49" s="1481">
        <v>1</v>
      </c>
      <c r="C49" s="1479" t="s">
        <v>179</v>
      </c>
      <c r="D49" s="180"/>
      <c r="E49" s="248"/>
      <c r="F49" s="248"/>
      <c r="H49" s="180"/>
      <c r="I49" s="85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7"/>
      <c r="AA49" s="207"/>
      <c r="AB49" s="207"/>
      <c r="AC49" s="1832"/>
      <c r="AD49" s="1832"/>
      <c r="AE49" s="1832"/>
    </row>
    <row r="50" spans="1:31" ht="25.5">
      <c r="A50" s="172"/>
      <c r="B50" s="172">
        <v>901</v>
      </c>
      <c r="C50" s="1479" t="s">
        <v>678</v>
      </c>
      <c r="D50" s="180"/>
      <c r="E50" s="169">
        <v>164605</v>
      </c>
      <c r="F50" s="919">
        <v>0</v>
      </c>
      <c r="G50" s="180">
        <v>164605</v>
      </c>
      <c r="H50" s="180"/>
      <c r="I50" s="85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7"/>
      <c r="AA50" s="207"/>
      <c r="AB50" s="207"/>
      <c r="AC50" s="1832"/>
      <c r="AD50" s="1832"/>
      <c r="AE50" s="1832"/>
    </row>
    <row r="51" spans="1:31">
      <c r="A51" s="172"/>
      <c r="B51" s="172"/>
      <c r="C51" s="186"/>
      <c r="D51" s="180"/>
      <c r="E51" s="169"/>
      <c r="F51" s="180"/>
      <c r="G51" s="180"/>
      <c r="H51" s="180"/>
      <c r="I51" s="85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7"/>
      <c r="AA51" s="207"/>
      <c r="AB51" s="207"/>
      <c r="AC51" s="1832"/>
      <c r="AD51" s="1832"/>
      <c r="AE51" s="1832"/>
    </row>
    <row r="52" spans="1:31">
      <c r="A52" s="172"/>
      <c r="B52" s="172"/>
      <c r="C52" s="186"/>
      <c r="D52" s="180"/>
      <c r="E52" s="169"/>
      <c r="F52" s="180"/>
      <c r="G52" s="180"/>
      <c r="H52" s="180"/>
      <c r="I52" s="85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7"/>
      <c r="AA52" s="207"/>
      <c r="AB52" s="207"/>
      <c r="AC52" s="1832"/>
      <c r="AD52" s="1832"/>
      <c r="AE52" s="1832"/>
    </row>
    <row r="53" spans="1:31">
      <c r="C53" s="1832"/>
      <c r="D53" s="1837"/>
      <c r="E53" s="1837"/>
      <c r="F53" s="1868"/>
      <c r="G53" s="1832"/>
      <c r="H53" s="1832"/>
      <c r="I53" s="1832"/>
      <c r="J53" s="1836"/>
      <c r="K53" s="1832"/>
      <c r="L53" s="1832"/>
      <c r="M53" s="1832"/>
      <c r="N53" s="1832"/>
      <c r="O53" s="1832"/>
      <c r="P53" s="1832"/>
      <c r="Q53" s="1832"/>
      <c r="R53" s="1832"/>
      <c r="S53" s="1832"/>
      <c r="T53" s="1832"/>
      <c r="U53" s="1832"/>
      <c r="V53" s="1832"/>
      <c r="W53" s="1832"/>
      <c r="X53" s="1832"/>
      <c r="Y53" s="1832"/>
      <c r="Z53" s="1832"/>
      <c r="AA53" s="1832"/>
      <c r="AB53" s="1832"/>
      <c r="AC53" s="1832"/>
      <c r="AD53" s="1832"/>
      <c r="AE53" s="1832"/>
    </row>
    <row r="54" spans="1:31">
      <c r="C54" s="1832"/>
      <c r="D54" s="1731"/>
      <c r="E54" s="918"/>
      <c r="F54" s="1731"/>
      <c r="G54" s="918"/>
      <c r="H54" s="918"/>
      <c r="I54" s="1832"/>
      <c r="J54" s="1836"/>
      <c r="K54" s="1832"/>
      <c r="L54" s="1832"/>
      <c r="M54" s="1832"/>
      <c r="N54" s="1832"/>
      <c r="O54" s="1832"/>
      <c r="P54" s="1832"/>
      <c r="Q54" s="1832"/>
      <c r="R54" s="1832"/>
      <c r="S54" s="1832"/>
      <c r="T54" s="1832"/>
      <c r="U54" s="1832"/>
      <c r="V54" s="1832"/>
      <c r="W54" s="1832"/>
      <c r="X54" s="1832"/>
      <c r="Y54" s="1832"/>
      <c r="Z54" s="1832"/>
      <c r="AA54" s="1832"/>
      <c r="AB54" s="1832"/>
      <c r="AC54" s="1832"/>
      <c r="AD54" s="1832"/>
      <c r="AE54" s="1832"/>
    </row>
    <row r="55" spans="1:31">
      <c r="C55" s="1832"/>
      <c r="D55" s="540"/>
      <c r="E55" s="540"/>
      <c r="F55" s="540"/>
      <c r="G55" s="540"/>
      <c r="H55" s="540"/>
      <c r="I55" s="1832"/>
      <c r="J55" s="1836"/>
      <c r="K55" s="1832"/>
      <c r="L55" s="1832"/>
      <c r="M55" s="1832"/>
      <c r="N55" s="1832"/>
      <c r="O55" s="1832"/>
      <c r="P55" s="1832"/>
      <c r="Q55" s="1832"/>
      <c r="R55" s="1832"/>
      <c r="S55" s="1832"/>
      <c r="T55" s="1832"/>
      <c r="U55" s="1832"/>
      <c r="V55" s="1832"/>
      <c r="W55" s="1832"/>
      <c r="X55" s="1832"/>
      <c r="Y55" s="1832"/>
      <c r="Z55" s="1832"/>
      <c r="AA55" s="1832"/>
      <c r="AB55" s="1832"/>
      <c r="AC55" s="1832"/>
      <c r="AD55" s="1832"/>
      <c r="AE55" s="1832"/>
    </row>
    <row r="56" spans="1:31">
      <c r="C56" s="1832"/>
      <c r="D56" s="1837"/>
      <c r="E56" s="1837"/>
      <c r="F56" s="1868"/>
      <c r="G56" s="1832"/>
      <c r="H56" s="1832"/>
      <c r="I56" s="1832"/>
      <c r="J56" s="1836"/>
      <c r="K56" s="1832"/>
      <c r="L56" s="1832"/>
      <c r="M56" s="1832"/>
      <c r="N56" s="1832"/>
      <c r="O56" s="1832"/>
      <c r="P56" s="1832"/>
      <c r="Q56" s="1832"/>
      <c r="R56" s="1832"/>
      <c r="S56" s="1832"/>
      <c r="T56" s="1832"/>
      <c r="U56" s="1832"/>
      <c r="V56" s="1832"/>
      <c r="W56" s="1832"/>
      <c r="X56" s="1832"/>
      <c r="Y56" s="1832"/>
      <c r="Z56" s="1832"/>
      <c r="AA56" s="1832"/>
      <c r="AB56" s="1832"/>
      <c r="AC56" s="1832"/>
      <c r="AD56" s="1832"/>
      <c r="AE56" s="1832"/>
    </row>
    <row r="57" spans="1:31">
      <c r="C57" s="1832"/>
      <c r="D57" s="1837"/>
      <c r="E57" s="1837"/>
      <c r="F57" s="1868"/>
      <c r="G57" s="1832"/>
      <c r="H57" s="1832"/>
      <c r="I57" s="1832"/>
      <c r="J57" s="1836"/>
      <c r="K57" s="1832"/>
      <c r="L57" s="1832"/>
      <c r="M57" s="1832"/>
      <c r="N57" s="1832"/>
      <c r="O57" s="1832"/>
      <c r="P57" s="1832"/>
      <c r="Q57" s="1832"/>
      <c r="R57" s="1832"/>
      <c r="S57" s="1832"/>
      <c r="T57" s="1832"/>
      <c r="U57" s="1832"/>
      <c r="V57" s="1832"/>
      <c r="W57" s="1832"/>
      <c r="X57" s="1832"/>
      <c r="Y57" s="1832"/>
      <c r="Z57" s="1832"/>
      <c r="AA57" s="1832"/>
      <c r="AB57" s="1832"/>
      <c r="AC57" s="1832"/>
      <c r="AD57" s="1832"/>
      <c r="AE57" s="1832"/>
    </row>
    <row r="58" spans="1:31">
      <c r="I58" s="1832"/>
      <c r="J58" s="1836"/>
      <c r="K58" s="1832"/>
      <c r="L58" s="1832"/>
      <c r="M58" s="1832"/>
      <c r="N58" s="1832"/>
      <c r="O58" s="1832"/>
      <c r="P58" s="1832"/>
      <c r="Q58" s="1832"/>
      <c r="R58" s="1832"/>
      <c r="S58" s="1832"/>
      <c r="T58" s="1832"/>
      <c r="U58" s="1832"/>
      <c r="V58" s="1832"/>
      <c r="W58" s="1832"/>
      <c r="X58" s="1832"/>
      <c r="Y58" s="1832"/>
      <c r="Z58" s="1832"/>
      <c r="AA58" s="1832"/>
      <c r="AB58" s="1832"/>
      <c r="AC58" s="1832"/>
      <c r="AD58" s="1832"/>
      <c r="AE58" s="1832"/>
    </row>
    <row r="59" spans="1:31">
      <c r="I59" s="1832"/>
      <c r="J59" s="1836"/>
      <c r="K59" s="1832"/>
      <c r="L59" s="1832"/>
      <c r="M59" s="1832"/>
      <c r="N59" s="1832"/>
      <c r="O59" s="1832"/>
      <c r="P59" s="1832"/>
      <c r="Q59" s="1832"/>
      <c r="R59" s="1832"/>
      <c r="S59" s="1832"/>
      <c r="T59" s="1832"/>
      <c r="U59" s="1832"/>
      <c r="V59" s="1832"/>
      <c r="W59" s="1832"/>
      <c r="X59" s="1832"/>
      <c r="Y59" s="1832"/>
      <c r="Z59" s="1832"/>
      <c r="AA59" s="1832"/>
      <c r="AB59" s="1832"/>
      <c r="AC59" s="1832"/>
      <c r="AD59" s="1832"/>
      <c r="AE59" s="1832"/>
    </row>
    <row r="60" spans="1:31">
      <c r="I60" s="1832"/>
      <c r="J60" s="1836"/>
      <c r="K60" s="1832"/>
      <c r="L60" s="1832"/>
      <c r="M60" s="1832"/>
      <c r="N60" s="1832"/>
      <c r="O60" s="1832"/>
      <c r="P60" s="1832"/>
      <c r="Q60" s="1832"/>
      <c r="R60" s="1832"/>
      <c r="S60" s="1832"/>
      <c r="T60" s="1832"/>
      <c r="U60" s="1832"/>
      <c r="V60" s="1832"/>
      <c r="W60" s="1832"/>
      <c r="X60" s="1832"/>
      <c r="Y60" s="1832"/>
      <c r="Z60" s="1832"/>
      <c r="AA60" s="1832"/>
      <c r="AB60" s="1832"/>
      <c r="AC60" s="1832"/>
      <c r="AD60" s="1832"/>
      <c r="AE60" s="1832"/>
    </row>
    <row r="61" spans="1:31">
      <c r="I61" s="1832"/>
      <c r="J61" s="1836"/>
      <c r="K61" s="1832"/>
      <c r="L61" s="1832"/>
      <c r="M61" s="1832"/>
      <c r="N61" s="1832"/>
      <c r="O61" s="1832"/>
      <c r="P61" s="1832"/>
      <c r="Q61" s="1832"/>
      <c r="R61" s="1832"/>
      <c r="S61" s="1832"/>
      <c r="T61" s="1832"/>
      <c r="U61" s="1832"/>
      <c r="V61" s="1832"/>
      <c r="W61" s="1832"/>
      <c r="X61" s="1832"/>
      <c r="Y61" s="1832"/>
      <c r="Z61" s="1832"/>
      <c r="AA61" s="1832"/>
      <c r="AB61" s="1832"/>
      <c r="AC61" s="1832"/>
      <c r="AD61" s="1832"/>
      <c r="AE61" s="1832"/>
    </row>
    <row r="62" spans="1:31">
      <c r="I62" s="1832"/>
      <c r="J62" s="1836"/>
      <c r="K62" s="1832"/>
      <c r="L62" s="1832"/>
      <c r="M62" s="1832"/>
      <c r="N62" s="1832"/>
      <c r="O62" s="1832"/>
      <c r="P62" s="1832"/>
      <c r="Q62" s="1832"/>
      <c r="R62" s="1832"/>
      <c r="S62" s="1832"/>
      <c r="T62" s="1832"/>
      <c r="U62" s="1832"/>
      <c r="V62" s="1832"/>
      <c r="W62" s="1832"/>
      <c r="X62" s="1832"/>
      <c r="Y62" s="1832"/>
      <c r="Z62" s="1832"/>
      <c r="AA62" s="1832"/>
      <c r="AB62" s="1832"/>
      <c r="AC62" s="1832"/>
      <c r="AD62" s="1832"/>
      <c r="AE62" s="1832"/>
    </row>
    <row r="63" spans="1:31">
      <c r="I63" s="1832"/>
      <c r="J63" s="1836"/>
      <c r="K63" s="1832"/>
      <c r="L63" s="1832"/>
      <c r="M63" s="1832"/>
      <c r="N63" s="1832"/>
      <c r="O63" s="1832"/>
      <c r="P63" s="1832"/>
      <c r="Q63" s="1832"/>
      <c r="R63" s="1832"/>
      <c r="S63" s="1832"/>
      <c r="T63" s="1832"/>
      <c r="U63" s="1832"/>
      <c r="V63" s="1832"/>
      <c r="W63" s="1832"/>
      <c r="X63" s="1832"/>
      <c r="Y63" s="1832"/>
      <c r="Z63" s="1832"/>
      <c r="AA63" s="1832"/>
      <c r="AB63" s="1832"/>
      <c r="AC63" s="1832"/>
      <c r="AD63" s="1832"/>
      <c r="AE63" s="1832"/>
    </row>
    <row r="64" spans="1:31">
      <c r="I64" s="1832"/>
      <c r="J64" s="1836"/>
      <c r="K64" s="1832"/>
      <c r="L64" s="1832"/>
      <c r="M64" s="1832"/>
      <c r="N64" s="1832"/>
      <c r="O64" s="1832"/>
      <c r="P64" s="1832"/>
      <c r="Q64" s="1832"/>
      <c r="R64" s="1832"/>
      <c r="S64" s="1832"/>
      <c r="T64" s="1832"/>
      <c r="U64" s="1832"/>
      <c r="V64" s="1832"/>
      <c r="W64" s="1832"/>
      <c r="X64" s="1832"/>
      <c r="Y64" s="1832"/>
      <c r="Z64" s="1832"/>
      <c r="AA64" s="1832"/>
      <c r="AB64" s="1832"/>
      <c r="AC64" s="1832"/>
      <c r="AD64" s="1832"/>
      <c r="AE64" s="1832"/>
    </row>
    <row r="65" spans="9:31">
      <c r="I65" s="1832"/>
      <c r="J65" s="1836"/>
      <c r="K65" s="1832"/>
      <c r="L65" s="1832"/>
      <c r="M65" s="1832"/>
      <c r="N65" s="1832"/>
      <c r="O65" s="1832"/>
      <c r="P65" s="1832"/>
      <c r="Q65" s="1832"/>
      <c r="R65" s="1832"/>
      <c r="S65" s="1832"/>
      <c r="T65" s="1832"/>
      <c r="U65" s="1832"/>
      <c r="V65" s="1832"/>
      <c r="W65" s="1832"/>
      <c r="X65" s="1832"/>
      <c r="Y65" s="1832"/>
      <c r="Z65" s="1832"/>
      <c r="AA65" s="1832"/>
      <c r="AB65" s="1832"/>
      <c r="AC65" s="1832"/>
      <c r="AD65" s="1832"/>
      <c r="AE65" s="1832"/>
    </row>
    <row r="66" spans="9:31">
      <c r="I66" s="1832"/>
      <c r="J66" s="1836"/>
      <c r="K66" s="1832"/>
      <c r="L66" s="1832"/>
      <c r="M66" s="1832"/>
      <c r="N66" s="1832"/>
      <c r="O66" s="1832"/>
      <c r="P66" s="1832"/>
      <c r="Q66" s="1832"/>
      <c r="R66" s="1832"/>
      <c r="S66" s="1832"/>
      <c r="T66" s="1832"/>
      <c r="U66" s="1832"/>
      <c r="V66" s="1832"/>
      <c r="W66" s="1832"/>
      <c r="X66" s="1832"/>
      <c r="Y66" s="1832"/>
      <c r="Z66" s="1832"/>
      <c r="AA66" s="1832"/>
      <c r="AB66" s="1832"/>
      <c r="AC66" s="1832"/>
      <c r="AD66" s="1832"/>
      <c r="AE66" s="1832"/>
    </row>
    <row r="67" spans="9:31">
      <c r="I67" s="1832"/>
      <c r="J67" s="1836"/>
      <c r="K67" s="1832"/>
      <c r="L67" s="1832"/>
      <c r="M67" s="1832"/>
      <c r="N67" s="1832"/>
      <c r="O67" s="1832"/>
      <c r="P67" s="1832"/>
      <c r="Q67" s="1832"/>
      <c r="R67" s="1832"/>
      <c r="S67" s="1832"/>
      <c r="T67" s="1832"/>
      <c r="U67" s="1832"/>
      <c r="V67" s="1832"/>
      <c r="W67" s="1832"/>
      <c r="X67" s="1832"/>
      <c r="Y67" s="1832"/>
      <c r="Z67" s="1832"/>
      <c r="AA67" s="1832"/>
      <c r="AB67" s="1832"/>
      <c r="AC67" s="1832"/>
      <c r="AD67" s="1832"/>
      <c r="AE67" s="1832"/>
    </row>
    <row r="68" spans="9:31">
      <c r="I68" s="1832"/>
      <c r="J68" s="1836"/>
      <c r="K68" s="1832"/>
      <c r="L68" s="1832"/>
      <c r="M68" s="1832"/>
      <c r="N68" s="1832"/>
      <c r="O68" s="1832"/>
      <c r="P68" s="1832"/>
      <c r="Q68" s="1832"/>
      <c r="R68" s="1832"/>
      <c r="S68" s="1832"/>
      <c r="T68" s="1832"/>
      <c r="U68" s="1832"/>
      <c r="V68" s="1832"/>
      <c r="W68" s="1832"/>
      <c r="X68" s="1832"/>
      <c r="Y68" s="1832"/>
      <c r="Z68" s="1832"/>
      <c r="AA68" s="1832"/>
      <c r="AB68" s="1832"/>
      <c r="AC68" s="1832"/>
      <c r="AD68" s="1832"/>
      <c r="AE68" s="1832"/>
    </row>
    <row r="69" spans="9:31">
      <c r="I69" s="1832"/>
      <c r="J69" s="1836"/>
      <c r="K69" s="1832"/>
      <c r="L69" s="1832"/>
      <c r="M69" s="1832"/>
      <c r="N69" s="1832"/>
      <c r="O69" s="1832"/>
      <c r="P69" s="1832"/>
      <c r="Q69" s="1832"/>
      <c r="R69" s="1832"/>
      <c r="S69" s="1832"/>
      <c r="T69" s="1832"/>
      <c r="U69" s="1832"/>
      <c r="V69" s="1832"/>
      <c r="W69" s="1832"/>
      <c r="X69" s="1832"/>
      <c r="Y69" s="1832"/>
      <c r="Z69" s="1832"/>
      <c r="AA69" s="1832"/>
      <c r="AB69" s="1832"/>
      <c r="AC69" s="1832"/>
      <c r="AD69" s="1832"/>
      <c r="AE69" s="1832"/>
    </row>
    <row r="70" spans="9:31">
      <c r="I70" s="1832"/>
      <c r="J70" s="1836"/>
      <c r="K70" s="1832"/>
      <c r="L70" s="1832"/>
      <c r="M70" s="1832"/>
      <c r="N70" s="1832"/>
      <c r="O70" s="1832"/>
      <c r="P70" s="1832"/>
      <c r="Q70" s="1832"/>
      <c r="R70" s="1832"/>
      <c r="S70" s="1832"/>
      <c r="T70" s="1832"/>
      <c r="U70" s="1832"/>
      <c r="V70" s="1832"/>
      <c r="W70" s="1832"/>
      <c r="X70" s="1832"/>
      <c r="Y70" s="1832"/>
      <c r="Z70" s="1832"/>
      <c r="AA70" s="1832"/>
      <c r="AB70" s="1832"/>
      <c r="AC70" s="1832"/>
      <c r="AD70" s="1832"/>
      <c r="AE70" s="1832"/>
    </row>
    <row r="71" spans="9:31">
      <c r="I71" s="1832"/>
      <c r="J71" s="1836"/>
      <c r="K71" s="1832"/>
      <c r="L71" s="1832"/>
      <c r="M71" s="1832"/>
      <c r="N71" s="1832"/>
      <c r="O71" s="1832"/>
      <c r="P71" s="1832"/>
      <c r="Q71" s="1832"/>
      <c r="R71" s="1832"/>
      <c r="S71" s="1832"/>
      <c r="T71" s="1832"/>
      <c r="U71" s="1832"/>
      <c r="V71" s="1832"/>
      <c r="W71" s="1832"/>
      <c r="X71" s="1832"/>
      <c r="Y71" s="1832"/>
      <c r="Z71" s="1832"/>
      <c r="AA71" s="1832"/>
      <c r="AB71" s="1832"/>
      <c r="AC71" s="1832"/>
      <c r="AD71" s="1832"/>
      <c r="AE71" s="1832"/>
    </row>
    <row r="72" spans="9:31">
      <c r="I72" s="1832"/>
      <c r="J72" s="1836"/>
      <c r="K72" s="1832"/>
      <c r="L72" s="1832"/>
      <c r="M72" s="1832"/>
      <c r="N72" s="1832"/>
      <c r="O72" s="1832"/>
      <c r="P72" s="1832"/>
      <c r="Q72" s="1832"/>
      <c r="R72" s="1832"/>
      <c r="S72" s="1832"/>
      <c r="T72" s="1832"/>
      <c r="U72" s="1832"/>
      <c r="V72" s="1832"/>
      <c r="W72" s="1832"/>
      <c r="X72" s="1832"/>
      <c r="Y72" s="1832"/>
      <c r="Z72" s="1832"/>
      <c r="AA72" s="1832"/>
      <c r="AB72" s="1832"/>
      <c r="AC72" s="1832"/>
      <c r="AD72" s="1832"/>
      <c r="AE72" s="1832"/>
    </row>
  </sheetData>
  <autoFilter ref="A14:AE14">
    <filterColumn colId="1" showButton="0"/>
    <filterColumn colId="2" showButton="0"/>
    <filterColumn colId="7"/>
  </autoFilter>
  <customSheetViews>
    <customSheetView guid="{44B5F5DE-C96C-4269-969A-574D4EEEEEF5}" scale="115" showPageBreaks="1" printArea="1" showAutoFilter="1" view="pageBreakPreview" topLeftCell="A56">
      <selection activeCell="C59" sqref="C59"/>
      <pageMargins left="0.74803149606299202" right="0.74803149606299202" top="0.74803149606299202" bottom="4.1338582677165396" header="0.35" footer="3.67"/>
      <pageSetup paperSize="9" firstPageNumber="42" orientation="portrait" useFirstPageNumber="1" r:id="rId1"/>
      <headerFooter alignWithMargins="0">
        <oddFooter>&amp;C&amp;"Times New Roman,Regular"&amp;11&amp;P</oddFooter>
      </headerFooter>
      <autoFilter ref="B1:AF1"/>
    </customSheetView>
    <customSheetView guid="{BDCF7345-18B1-4C88-89F2-E67F940CDF85}" scale="115" showPageBreaks="1" printArea="1" showAutoFilter="1" view="pageBreakPreview" topLeftCell="A82">
      <selection activeCell="C85" sqref="C85"/>
      <pageMargins left="0.74803149606299202" right="0.74803149606299202" top="0.74803149606299202" bottom="4.1338582677165396" header="0.35" footer="3.67"/>
      <pageSetup paperSize="9" firstPageNumber="2" orientation="portrait" useFirstPageNumber="1" r:id="rId2"/>
      <headerFooter alignWithMargins="0">
        <oddFooter>&amp;C&amp;"Times New Roman,Regular"&amp;11&amp;P</oddFooter>
      </headerFooter>
      <autoFilter ref="B1:AF1"/>
    </customSheetView>
    <customSheetView guid="{0A01029B-7B3B-461F-BED3-37847DEE34DD}" scale="115" showPageBreaks="1" printArea="1" showAutoFilter="1" view="pageBreakPreview" topLeftCell="A193">
      <selection activeCell="B197" sqref="B197:C197"/>
      <pageMargins left="0.74803149606299202" right="0.74803149606299202" top="0.74803149606299202" bottom="4.1338582677165396" header="0.35" footer="3.67"/>
      <pageSetup paperSize="9" firstPageNumber="41" orientation="portrait" useFirstPageNumber="1" r:id="rId3"/>
      <headerFooter alignWithMargins="0">
        <oddFooter>&amp;C&amp;"Times New Roman,Regular"&amp;11&amp;P</oddFooter>
      </headerFooter>
      <autoFilter ref="B1:AF1"/>
    </customSheetView>
    <customSheetView guid="{E4E8F753-76B4-42E1-AD26-8B3589CB8A4B}" scale="115" showPageBreaks="1" printArea="1" showAutoFilter="1" view="pageBreakPreview" showRuler="0" topLeftCell="A193">
      <selection activeCell="B197" sqref="B197:C197"/>
      <pageMargins left="0.74803149606299202" right="0.74803149606299202" top="0.74803149606299202" bottom="4.1338582677165396" header="0.35" footer="3.67"/>
      <pageSetup paperSize="9" firstPageNumber="41" orientation="portrait" useFirstPageNumber="1" r:id="rId4"/>
      <headerFooter alignWithMargins="0">
        <oddFooter>&amp;C&amp;"Times New Roman,Regular"&amp;11&amp;P</oddFooter>
      </headerFooter>
      <autoFilter ref="B1:AF1"/>
    </customSheetView>
    <customSheetView guid="{CBFC2224-D3AC-4AA3-8CE4-B555FCF23158}" scale="115" showPageBreaks="1" printArea="1" showAutoFilter="1" view="pageBreakPreview" topLeftCell="A56">
      <selection activeCell="C59" sqref="C59"/>
      <pageMargins left="0.74803149606299202" right="0.74803149606299202" top="0.74803149606299202" bottom="4.1338582677165396" header="0.35" footer="3.67"/>
      <pageSetup paperSize="9" firstPageNumber="42" orientation="portrait" useFirstPageNumber="1" r:id="rId5"/>
      <headerFooter alignWithMargins="0">
        <oddFooter>&amp;C&amp;"Times New Roman,Regular"&amp;11&amp;P</oddFooter>
      </headerFooter>
      <autoFilter ref="B1:AF1"/>
    </customSheetView>
  </customSheetViews>
  <mergeCells count="18">
    <mergeCell ref="I12:R12"/>
    <mergeCell ref="S12:AB12"/>
    <mergeCell ref="I13:M13"/>
    <mergeCell ref="N13:R13"/>
    <mergeCell ref="S13:W13"/>
    <mergeCell ref="X13:AB13"/>
    <mergeCell ref="B45:F45"/>
    <mergeCell ref="A47:G47"/>
    <mergeCell ref="A43:C43"/>
    <mergeCell ref="B14:D14"/>
    <mergeCell ref="B42:C42"/>
    <mergeCell ref="B46:F46"/>
    <mergeCell ref="B44:G44"/>
    <mergeCell ref="A1:G1"/>
    <mergeCell ref="A2:G2"/>
    <mergeCell ref="A4:G4"/>
    <mergeCell ref="B5:G5"/>
    <mergeCell ref="B13:G13"/>
  </mergeCells>
  <phoneticPr fontId="33" type="noConversion"/>
  <pageMargins left="0.74803149606299213" right="0.74803149606299213" top="0.74803149606299213" bottom="4.1338582677165361" header="0.35433070866141736" footer="3.6614173228346458"/>
  <pageSetup paperSize="9" firstPageNumber="47" orientation="portrait" useFirstPageNumber="1" r:id="rId6"/>
  <headerFooter alignWithMargins="0">
    <oddFooter>&amp;C&amp;"Times New Roman,Regular"&amp;11&amp;P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syncVertical="1" syncRef="A40" transitionEvaluation="1" transitionEntry="1"/>
  <dimension ref="A1:AG54"/>
  <sheetViews>
    <sheetView view="pageBreakPreview" topLeftCell="A40" zoomScaleSheetLayoutView="100" workbookViewId="0">
      <selection activeCell="F62" sqref="F62"/>
    </sheetView>
  </sheetViews>
  <sheetFormatPr defaultColWidth="11" defaultRowHeight="12.75"/>
  <cols>
    <col min="1" max="1" width="5.28515625" style="260" customWidth="1"/>
    <col min="2" max="2" width="8.85546875" style="260" customWidth="1"/>
    <col min="3" max="3" width="33.28515625" style="248" customWidth="1"/>
    <col min="4" max="4" width="7.42578125" style="261" customWidth="1"/>
    <col min="5" max="5" width="9.42578125" style="261" customWidth="1"/>
    <col min="6" max="6" width="10.5703125" style="258" customWidth="1"/>
    <col min="7" max="7" width="9" style="248" customWidth="1"/>
    <col min="8" max="8" width="3.5703125" style="248" customWidth="1"/>
    <col min="9" max="9" width="3.140625" style="248" customWidth="1"/>
    <col min="10" max="10" width="5" style="262" customWidth="1"/>
    <col min="11" max="11" width="10.85546875" style="248" customWidth="1"/>
    <col min="12" max="12" width="6.85546875" style="248" customWidth="1"/>
    <col min="13" max="16" width="11" style="248"/>
    <col min="17" max="17" width="10" style="248" customWidth="1"/>
    <col min="18" max="16384" width="11" style="248"/>
  </cols>
  <sheetData>
    <row r="1" spans="1:33">
      <c r="A1" s="1670" t="s">
        <v>397</v>
      </c>
      <c r="B1" s="1670"/>
      <c r="C1" s="1670"/>
      <c r="D1" s="1670"/>
      <c r="E1" s="1670"/>
      <c r="F1" s="1670"/>
      <c r="G1" s="1670"/>
      <c r="H1" s="938"/>
      <c r="I1" s="815"/>
      <c r="J1" s="815"/>
    </row>
    <row r="2" spans="1:33">
      <c r="A2" s="1670" t="s">
        <v>396</v>
      </c>
      <c r="B2" s="1670"/>
      <c r="C2" s="1670"/>
      <c r="D2" s="1670"/>
      <c r="E2" s="1670"/>
      <c r="F2" s="1670"/>
      <c r="G2" s="1670"/>
      <c r="H2" s="938"/>
      <c r="I2" s="1563"/>
      <c r="J2" s="1563"/>
      <c r="K2" s="1832"/>
      <c r="L2" s="1832"/>
      <c r="M2" s="1832"/>
      <c r="N2" s="1832"/>
      <c r="O2" s="1832"/>
      <c r="P2" s="1832"/>
      <c r="Q2" s="1832"/>
      <c r="R2" s="1832"/>
      <c r="S2" s="1832"/>
      <c r="T2" s="1832"/>
      <c r="U2" s="1832"/>
      <c r="V2" s="1832"/>
      <c r="W2" s="1832"/>
      <c r="X2" s="1832"/>
      <c r="Y2" s="1832"/>
      <c r="Z2" s="1832"/>
      <c r="AA2" s="1832"/>
      <c r="AB2" s="1832"/>
      <c r="AC2" s="1832"/>
      <c r="AD2" s="1832"/>
    </row>
    <row r="3" spans="1:33">
      <c r="A3" s="815"/>
      <c r="B3" s="815"/>
      <c r="C3" s="815"/>
      <c r="D3" s="815"/>
      <c r="E3" s="815"/>
      <c r="F3" s="249"/>
      <c r="G3" s="815"/>
      <c r="H3" s="938"/>
      <c r="I3" s="1563"/>
      <c r="J3" s="1563"/>
      <c r="K3" s="1832"/>
      <c r="L3" s="1832"/>
      <c r="M3" s="1832"/>
      <c r="N3" s="1832"/>
      <c r="O3" s="1832"/>
      <c r="P3" s="1832"/>
      <c r="Q3" s="1832"/>
      <c r="R3" s="1832"/>
      <c r="S3" s="1832"/>
      <c r="T3" s="1832"/>
      <c r="U3" s="1832"/>
      <c r="V3" s="1832"/>
      <c r="W3" s="1832"/>
      <c r="X3" s="1832"/>
      <c r="Y3" s="1832"/>
      <c r="Z3" s="1832"/>
      <c r="AA3" s="1832"/>
      <c r="AB3" s="1832"/>
      <c r="AC3" s="1832"/>
      <c r="AD3" s="1832"/>
    </row>
    <row r="4" spans="1:33">
      <c r="A4" s="1589" t="s">
        <v>440</v>
      </c>
      <c r="B4" s="1589"/>
      <c r="C4" s="1589"/>
      <c r="D4" s="1589"/>
      <c r="E4" s="1589"/>
      <c r="F4" s="1589"/>
      <c r="G4" s="1589"/>
      <c r="H4" s="935"/>
      <c r="I4" s="331"/>
      <c r="J4" s="331"/>
      <c r="K4" s="1832"/>
      <c r="L4" s="1832"/>
      <c r="M4" s="1832"/>
      <c r="N4" s="1832"/>
      <c r="O4" s="1832"/>
      <c r="P4" s="1832"/>
      <c r="Q4" s="1832"/>
      <c r="R4" s="1832"/>
      <c r="S4" s="1832"/>
      <c r="T4" s="1832"/>
      <c r="U4" s="1832"/>
      <c r="V4" s="1832"/>
      <c r="W4" s="1832"/>
      <c r="X4" s="1832"/>
      <c r="Y4" s="1832"/>
      <c r="Z4" s="1832"/>
      <c r="AA4" s="1832"/>
      <c r="AB4" s="1832"/>
      <c r="AC4" s="1832"/>
      <c r="AD4" s="1832"/>
    </row>
    <row r="5" spans="1:33" ht="13.5">
      <c r="A5" s="125"/>
      <c r="B5" s="1590"/>
      <c r="C5" s="1590"/>
      <c r="D5" s="1590"/>
      <c r="E5" s="1590"/>
      <c r="F5" s="1590"/>
      <c r="G5" s="1590"/>
      <c r="H5" s="936"/>
      <c r="I5" s="1545"/>
      <c r="J5" s="1545"/>
      <c r="K5" s="1832"/>
      <c r="L5" s="1832"/>
      <c r="M5" s="1832"/>
      <c r="N5" s="1832"/>
      <c r="O5" s="1832"/>
      <c r="P5" s="1832"/>
      <c r="Q5" s="1832"/>
      <c r="R5" s="1832"/>
      <c r="S5" s="1832"/>
      <c r="T5" s="1832"/>
      <c r="U5" s="1832"/>
      <c r="V5" s="1832"/>
      <c r="W5" s="1832"/>
      <c r="X5" s="1832"/>
      <c r="Y5" s="1832"/>
      <c r="Z5" s="1832"/>
      <c r="AA5" s="1832"/>
      <c r="AB5" s="1832"/>
      <c r="AC5" s="1832"/>
      <c r="AD5" s="1832"/>
    </row>
    <row r="6" spans="1:33">
      <c r="A6" s="125"/>
      <c r="B6" s="104"/>
      <c r="C6" s="104"/>
      <c r="D6" s="135"/>
      <c r="E6" s="136" t="s">
        <v>30</v>
      </c>
      <c r="F6" s="250" t="s">
        <v>31</v>
      </c>
      <c r="G6" s="136" t="s">
        <v>195</v>
      </c>
      <c r="H6" s="107"/>
      <c r="I6" s="107"/>
      <c r="J6" s="107"/>
      <c r="K6" s="1832"/>
      <c r="L6" s="1832"/>
      <c r="M6" s="1832"/>
      <c r="N6" s="1832"/>
      <c r="O6" s="1832"/>
      <c r="P6" s="1832"/>
      <c r="Q6" s="1832"/>
      <c r="R6" s="1832"/>
      <c r="S6" s="1832"/>
      <c r="T6" s="1832"/>
      <c r="U6" s="1832"/>
      <c r="V6" s="1832"/>
      <c r="W6" s="1832"/>
      <c r="X6" s="1832"/>
      <c r="Y6" s="1832"/>
      <c r="Z6" s="1832"/>
      <c r="AA6" s="1832"/>
      <c r="AB6" s="1832"/>
      <c r="AC6" s="1832"/>
      <c r="AD6" s="1832"/>
    </row>
    <row r="7" spans="1:33">
      <c r="A7" s="125"/>
      <c r="B7" s="138" t="s">
        <v>32</v>
      </c>
      <c r="C7" s="104" t="s">
        <v>33</v>
      </c>
      <c r="D7" s="139" t="s">
        <v>108</v>
      </c>
      <c r="E7" s="106">
        <v>509007</v>
      </c>
      <c r="F7" s="251">
        <v>2192075</v>
      </c>
      <c r="G7" s="106">
        <f>SUM(E7:F7)</f>
        <v>2701082</v>
      </c>
      <c r="H7" s="106"/>
      <c r="I7" s="106"/>
      <c r="J7" s="106"/>
      <c r="K7" s="1832"/>
      <c r="L7" s="1832"/>
      <c r="M7" s="1832"/>
      <c r="N7" s="1832"/>
      <c r="O7" s="1832"/>
      <c r="P7" s="1832"/>
      <c r="Q7" s="1832"/>
      <c r="R7" s="1832"/>
      <c r="S7" s="1832"/>
      <c r="T7" s="1832"/>
      <c r="U7" s="1832"/>
      <c r="V7" s="1832"/>
      <c r="W7" s="1832"/>
      <c r="X7" s="1832"/>
      <c r="Y7" s="1832"/>
      <c r="Z7" s="1832"/>
      <c r="AA7" s="1832"/>
      <c r="AB7" s="1832"/>
      <c r="AC7" s="1832"/>
      <c r="AD7" s="1832"/>
    </row>
    <row r="8" spans="1:33">
      <c r="A8" s="125"/>
      <c r="B8" s="138" t="s">
        <v>34</v>
      </c>
      <c r="C8" s="141" t="s">
        <v>35</v>
      </c>
      <c r="D8" s="142"/>
      <c r="E8" s="107"/>
      <c r="F8" s="252"/>
      <c r="G8" s="107"/>
      <c r="H8" s="107"/>
      <c r="I8" s="107"/>
      <c r="J8" s="107"/>
      <c r="K8" s="1832"/>
      <c r="L8" s="1832"/>
      <c r="M8" s="1832"/>
      <c r="N8" s="1832"/>
      <c r="O8" s="1832"/>
      <c r="P8" s="1832"/>
      <c r="Q8" s="1832"/>
      <c r="R8" s="1832"/>
      <c r="S8" s="1832"/>
      <c r="T8" s="1832"/>
      <c r="U8" s="1832"/>
      <c r="V8" s="1832"/>
      <c r="W8" s="1832"/>
      <c r="X8" s="1832"/>
      <c r="Y8" s="1832"/>
      <c r="Z8" s="1832"/>
      <c r="AA8" s="1832"/>
      <c r="AB8" s="1832"/>
      <c r="AC8" s="1832"/>
      <c r="AD8" s="1832"/>
    </row>
    <row r="9" spans="1:33">
      <c r="A9" s="125"/>
      <c r="B9" s="138"/>
      <c r="C9" s="141" t="s">
        <v>192</v>
      </c>
      <c r="D9" s="142" t="s">
        <v>108</v>
      </c>
      <c r="E9" s="154">
        <v>0</v>
      </c>
      <c r="F9" s="246">
        <f>G41</f>
        <v>107556</v>
      </c>
      <c r="G9" s="144">
        <f>SUM(E9:F9)</f>
        <v>107556</v>
      </c>
      <c r="H9" s="144"/>
      <c r="I9" s="107"/>
      <c r="J9" s="107"/>
      <c r="K9" s="1832"/>
      <c r="L9" s="1832"/>
      <c r="M9" s="1832"/>
      <c r="N9" s="1832"/>
      <c r="O9" s="1832"/>
      <c r="P9" s="1832"/>
      <c r="Q9" s="1832"/>
      <c r="R9" s="1832"/>
      <c r="S9" s="1832"/>
      <c r="T9" s="1832"/>
      <c r="U9" s="1832"/>
      <c r="V9" s="1832"/>
      <c r="W9" s="1832"/>
      <c r="X9" s="1832"/>
      <c r="Y9" s="1832"/>
      <c r="Z9" s="1832"/>
      <c r="AA9" s="1832"/>
      <c r="AB9" s="1832"/>
      <c r="AC9" s="1832"/>
      <c r="AD9" s="1832"/>
    </row>
    <row r="10" spans="1:33">
      <c r="A10" s="125"/>
      <c r="B10" s="145" t="s">
        <v>107</v>
      </c>
      <c r="C10" s="104" t="s">
        <v>54</v>
      </c>
      <c r="D10" s="146" t="s">
        <v>108</v>
      </c>
      <c r="E10" s="148">
        <f>SUM(E7:E9)</f>
        <v>509007</v>
      </c>
      <c r="F10" s="253">
        <f>SUM(F7:F9)</f>
        <v>2299631</v>
      </c>
      <c r="G10" s="147">
        <f>SUM(E10:F10)</f>
        <v>2808638</v>
      </c>
      <c r="H10" s="106"/>
      <c r="I10" s="106"/>
      <c r="J10" s="106"/>
      <c r="K10" s="1832"/>
      <c r="L10" s="1832"/>
      <c r="M10" s="1832"/>
      <c r="N10" s="1832"/>
      <c r="O10" s="1832"/>
      <c r="P10" s="1832"/>
      <c r="Q10" s="1832"/>
      <c r="R10" s="1832"/>
      <c r="S10" s="1832"/>
      <c r="T10" s="1832"/>
      <c r="U10" s="1832"/>
      <c r="V10" s="1832"/>
      <c r="W10" s="1832"/>
      <c r="X10" s="1832"/>
      <c r="Y10" s="1832"/>
      <c r="Z10" s="1832"/>
      <c r="AA10" s="1832"/>
      <c r="AB10" s="1832"/>
      <c r="AC10" s="1832"/>
      <c r="AD10" s="1832"/>
    </row>
    <row r="11" spans="1:33">
      <c r="A11" s="125"/>
      <c r="B11" s="138"/>
      <c r="C11" s="104"/>
      <c r="D11" s="105"/>
      <c r="E11" s="105"/>
      <c r="F11" s="254"/>
      <c r="G11" s="105"/>
      <c r="H11" s="105"/>
      <c r="I11" s="105"/>
      <c r="J11" s="239"/>
      <c r="K11" s="1832"/>
      <c r="L11" s="1832"/>
      <c r="M11" s="1832"/>
      <c r="N11" s="1832"/>
      <c r="O11" s="1832"/>
      <c r="P11" s="1832"/>
      <c r="Q11" s="1832"/>
      <c r="R11" s="1832"/>
      <c r="S11" s="1832"/>
      <c r="T11" s="1832"/>
      <c r="U11" s="1832"/>
      <c r="V11" s="1832"/>
      <c r="W11" s="1832"/>
      <c r="X11" s="1832"/>
      <c r="Y11" s="1832"/>
      <c r="Z11" s="1832"/>
      <c r="AA11" s="1832"/>
      <c r="AB11" s="1832"/>
      <c r="AC11" s="1832"/>
      <c r="AD11" s="1832"/>
    </row>
    <row r="12" spans="1:33">
      <c r="A12" s="125"/>
      <c r="B12" s="138" t="s">
        <v>55</v>
      </c>
      <c r="C12" s="104" t="s">
        <v>56</v>
      </c>
      <c r="D12" s="104"/>
      <c r="E12" s="104"/>
      <c r="F12" s="255"/>
      <c r="G12" s="104"/>
      <c r="H12" s="10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32"/>
      <c r="AD12" s="1832"/>
    </row>
    <row r="13" spans="1:33" s="256" customFormat="1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833"/>
      <c r="AD13" s="1833"/>
    </row>
    <row r="14" spans="1:33" s="256" customFormat="1" ht="14.25" thickTop="1" thickBot="1">
      <c r="A14" s="151"/>
      <c r="B14" s="1602" t="s">
        <v>57</v>
      </c>
      <c r="C14" s="1602"/>
      <c r="D14" s="1602"/>
      <c r="E14" s="814" t="s">
        <v>109</v>
      </c>
      <c r="F14" s="257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833"/>
      <c r="AD14" s="1833"/>
    </row>
    <row r="15" spans="1:33" ht="11.25" customHeight="1" thickTop="1">
      <c r="A15" s="131"/>
      <c r="B15" s="3"/>
      <c r="C15" s="477"/>
      <c r="D15" s="6"/>
      <c r="E15" s="6"/>
      <c r="F15" s="6"/>
      <c r="G15" s="6"/>
      <c r="H15" s="6"/>
      <c r="I15" s="6"/>
      <c r="J15" s="6"/>
      <c r="K15" s="6"/>
      <c r="L15" s="6"/>
      <c r="M15" s="6"/>
      <c r="N15" s="4"/>
      <c r="O15" s="4"/>
      <c r="P15" s="4"/>
      <c r="Q15" s="4"/>
      <c r="R15" s="1543"/>
      <c r="S15" s="4"/>
      <c r="T15" s="4"/>
      <c r="U15" s="4"/>
      <c r="V15" s="4"/>
      <c r="W15" s="1543"/>
      <c r="X15" s="4"/>
      <c r="Y15" s="4"/>
      <c r="Z15" s="4"/>
      <c r="AA15" s="4"/>
      <c r="AB15" s="4"/>
      <c r="AC15" s="4"/>
      <c r="AD15" s="4"/>
      <c r="AE15" s="5"/>
      <c r="AF15" s="5"/>
      <c r="AG15" s="5"/>
    </row>
    <row r="16" spans="1:33">
      <c r="A16" s="858"/>
      <c r="B16" s="858"/>
      <c r="C16" s="396" t="s">
        <v>40</v>
      </c>
      <c r="D16" s="863"/>
      <c r="E16" s="863"/>
      <c r="F16" s="863"/>
      <c r="G16" s="863"/>
      <c r="H16" s="863"/>
      <c r="I16" s="203"/>
      <c r="J16" s="203"/>
      <c r="K16" s="203"/>
      <c r="L16" s="203"/>
      <c r="M16" s="1420"/>
      <c r="N16" s="203"/>
      <c r="O16" s="203"/>
      <c r="P16" s="203"/>
      <c r="Q16" s="203"/>
      <c r="R16" s="1420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1832"/>
      <c r="AD16" s="1832"/>
    </row>
    <row r="17" spans="1:30">
      <c r="A17" s="858" t="s">
        <v>112</v>
      </c>
      <c r="B17" s="859">
        <v>4217</v>
      </c>
      <c r="C17" s="396" t="s">
        <v>377</v>
      </c>
      <c r="D17" s="862"/>
      <c r="E17" s="862"/>
      <c r="F17" s="862"/>
      <c r="G17" s="862"/>
      <c r="H17" s="862"/>
      <c r="I17" s="203"/>
      <c r="J17" s="203"/>
      <c r="K17" s="203"/>
      <c r="L17" s="203"/>
      <c r="M17" s="1420"/>
      <c r="N17" s="203"/>
      <c r="O17" s="203"/>
      <c r="P17" s="203"/>
      <c r="Q17" s="203"/>
      <c r="R17" s="1420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1832"/>
      <c r="AD17" s="1832"/>
    </row>
    <row r="18" spans="1:30" ht="25.5">
      <c r="A18" s="858"/>
      <c r="B18" s="861">
        <v>3</v>
      </c>
      <c r="C18" s="507" t="s">
        <v>378</v>
      </c>
      <c r="D18" s="866"/>
      <c r="E18" s="866"/>
      <c r="F18" s="866"/>
      <c r="G18" s="866"/>
      <c r="H18" s="866"/>
      <c r="I18" s="203"/>
      <c r="J18" s="203"/>
      <c r="K18" s="203"/>
      <c r="L18" s="203"/>
      <c r="M18" s="1420"/>
      <c r="N18" s="203"/>
      <c r="O18" s="203"/>
      <c r="P18" s="203"/>
      <c r="Q18" s="203"/>
      <c r="R18" s="1420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1832"/>
      <c r="AD18" s="1832"/>
    </row>
    <row r="19" spans="1:30">
      <c r="A19" s="858"/>
      <c r="B19" s="867">
        <v>3.0510000000000002</v>
      </c>
      <c r="C19" s="396" t="s">
        <v>95</v>
      </c>
      <c r="D19" s="866"/>
      <c r="E19" s="866"/>
      <c r="F19" s="866"/>
      <c r="G19" s="866"/>
      <c r="H19" s="866"/>
      <c r="I19" s="203"/>
      <c r="J19" s="203"/>
      <c r="K19" s="203"/>
      <c r="L19" s="203"/>
      <c r="M19" s="1420"/>
      <c r="N19" s="203"/>
      <c r="O19" s="203"/>
      <c r="P19" s="203"/>
      <c r="Q19" s="203"/>
      <c r="R19" s="1420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1832"/>
      <c r="AD19" s="1832"/>
    </row>
    <row r="20" spans="1:30">
      <c r="A20" s="858"/>
      <c r="B20" s="506">
        <v>62</v>
      </c>
      <c r="C20" s="507" t="s">
        <v>399</v>
      </c>
      <c r="D20" s="860"/>
      <c r="E20" s="860"/>
      <c r="F20" s="860"/>
      <c r="G20" s="860"/>
      <c r="H20" s="860"/>
      <c r="I20" s="652"/>
      <c r="J20" s="652"/>
      <c r="K20" s="652"/>
      <c r="L20" s="652"/>
      <c r="M20" s="1869"/>
      <c r="N20" s="652"/>
      <c r="O20" s="652"/>
      <c r="P20" s="652"/>
      <c r="Q20" s="652"/>
      <c r="R20" s="1869"/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1832"/>
      <c r="AD20" s="1832"/>
    </row>
    <row r="21" spans="1:30">
      <c r="A21" s="858"/>
      <c r="B21" s="865">
        <v>45</v>
      </c>
      <c r="C21" s="507" t="s">
        <v>42</v>
      </c>
      <c r="D21" s="860"/>
      <c r="E21" s="860"/>
      <c r="F21" s="860"/>
      <c r="G21" s="860"/>
      <c r="H21" s="860"/>
      <c r="I21" s="652"/>
      <c r="J21" s="652"/>
      <c r="K21" s="652"/>
      <c r="L21" s="652"/>
      <c r="M21" s="1869"/>
      <c r="N21" s="652"/>
      <c r="O21" s="652"/>
      <c r="P21" s="652"/>
      <c r="Q21" s="652"/>
      <c r="R21" s="1869"/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1832"/>
      <c r="AD21" s="1832"/>
    </row>
    <row r="22" spans="1:30">
      <c r="A22" s="501"/>
      <c r="B22" s="868" t="s">
        <v>400</v>
      </c>
      <c r="C22" s="507" t="s">
        <v>401</v>
      </c>
      <c r="D22" s="399"/>
      <c r="E22" s="429">
        <v>50000</v>
      </c>
      <c r="F22" s="430">
        <v>0</v>
      </c>
      <c r="G22" s="429">
        <f>SUM(E22:F22)</f>
        <v>50000</v>
      </c>
      <c r="H22" s="968" t="s">
        <v>444</v>
      </c>
      <c r="I22" s="1493"/>
      <c r="J22" s="1535"/>
      <c r="K22" s="1534"/>
      <c r="L22" s="1826"/>
      <c r="M22" s="1867"/>
      <c r="N22" s="1535"/>
      <c r="O22" s="1535"/>
      <c r="P22" s="1535"/>
      <c r="Q22" s="1826"/>
      <c r="R22" s="1761"/>
      <c r="S22" s="203"/>
      <c r="T22" s="203"/>
      <c r="U22" s="203"/>
      <c r="V22" s="203"/>
      <c r="W22" s="203"/>
      <c r="X22" s="652"/>
      <c r="Y22" s="652"/>
      <c r="Z22" s="652"/>
      <c r="AA22" s="652"/>
      <c r="AB22" s="652"/>
      <c r="AC22" s="1832"/>
      <c r="AD22" s="1832"/>
    </row>
    <row r="23" spans="1:30">
      <c r="A23" s="858" t="s">
        <v>107</v>
      </c>
      <c r="B23" s="506">
        <v>62</v>
      </c>
      <c r="C23" s="507" t="s">
        <v>399</v>
      </c>
      <c r="D23" s="399"/>
      <c r="E23" s="434">
        <f>SUM(E22:E22)</f>
        <v>50000</v>
      </c>
      <c r="F23" s="401">
        <f>SUM(F22:F22)</f>
        <v>0</v>
      </c>
      <c r="G23" s="434">
        <f>SUM(G22:G22)</f>
        <v>50000</v>
      </c>
      <c r="H23" s="169"/>
      <c r="I23" s="652"/>
      <c r="J23" s="652"/>
      <c r="K23" s="652"/>
      <c r="L23" s="652"/>
      <c r="M23" s="1869"/>
      <c r="N23" s="652"/>
      <c r="O23" s="652"/>
      <c r="P23" s="652"/>
      <c r="Q23" s="652"/>
      <c r="R23" s="1869"/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1832"/>
      <c r="AD23" s="1832"/>
    </row>
    <row r="24" spans="1:30">
      <c r="A24" s="858"/>
      <c r="B24" s="868"/>
      <c r="C24" s="507"/>
      <c r="D24" s="860"/>
      <c r="E24" s="860"/>
      <c r="F24" s="860"/>
      <c r="G24" s="860"/>
      <c r="H24" s="860"/>
      <c r="I24" s="652"/>
      <c r="J24" s="652"/>
      <c r="K24" s="652"/>
      <c r="L24" s="652"/>
      <c r="M24" s="1869"/>
      <c r="N24" s="652"/>
      <c r="O24" s="652"/>
      <c r="P24" s="652"/>
      <c r="Q24" s="652"/>
      <c r="R24" s="1869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1832"/>
      <c r="AD24" s="1832"/>
    </row>
    <row r="25" spans="1:30" ht="25.5">
      <c r="A25" s="858"/>
      <c r="B25" s="870">
        <v>65</v>
      </c>
      <c r="C25" s="595" t="s">
        <v>402</v>
      </c>
      <c r="D25" s="399"/>
      <c r="E25" s="169"/>
      <c r="F25" s="399"/>
      <c r="G25" s="169"/>
      <c r="H25" s="169"/>
      <c r="I25" s="652"/>
      <c r="J25" s="652"/>
      <c r="K25" s="652"/>
      <c r="L25" s="652"/>
      <c r="M25" s="1869"/>
      <c r="N25" s="652"/>
      <c r="O25" s="652"/>
      <c r="P25" s="652"/>
      <c r="Q25" s="652"/>
      <c r="R25" s="1869"/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1832"/>
      <c r="AD25" s="1832"/>
    </row>
    <row r="26" spans="1:30">
      <c r="A26" s="858"/>
      <c r="B26" s="870">
        <v>44</v>
      </c>
      <c r="C26" s="595" t="s">
        <v>115</v>
      </c>
      <c r="D26" s="860"/>
      <c r="E26" s="860"/>
      <c r="F26" s="860"/>
      <c r="G26" s="860"/>
      <c r="H26" s="860"/>
      <c r="I26" s="652"/>
      <c r="J26" s="652"/>
      <c r="K26" s="652"/>
      <c r="L26" s="652"/>
      <c r="M26" s="1869"/>
      <c r="N26" s="652"/>
      <c r="O26" s="652"/>
      <c r="P26" s="652"/>
      <c r="Q26" s="652"/>
      <c r="R26" s="1869"/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1832"/>
      <c r="AD26" s="1832"/>
    </row>
    <row r="27" spans="1:30">
      <c r="A27" s="858"/>
      <c r="B27" s="870" t="s">
        <v>403</v>
      </c>
      <c r="C27" s="595" t="s">
        <v>398</v>
      </c>
      <c r="D27" s="399"/>
      <c r="E27" s="169">
        <v>30000</v>
      </c>
      <c r="F27" s="399">
        <v>0</v>
      </c>
      <c r="G27" s="169">
        <f>SUM(E27:F27)</f>
        <v>30000</v>
      </c>
      <c r="H27" s="968" t="s">
        <v>444</v>
      </c>
      <c r="I27" s="1535"/>
      <c r="J27" s="1535"/>
      <c r="K27" s="1535"/>
      <c r="L27" s="1535"/>
      <c r="M27" s="1762"/>
      <c r="N27" s="652"/>
      <c r="O27" s="652"/>
      <c r="P27" s="652"/>
      <c r="Q27" s="652"/>
      <c r="R27" s="1869"/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1832"/>
      <c r="AD27" s="1832"/>
    </row>
    <row r="28" spans="1:30" ht="25.5">
      <c r="A28" s="858" t="s">
        <v>107</v>
      </c>
      <c r="B28" s="870">
        <v>65</v>
      </c>
      <c r="C28" s="595" t="s">
        <v>404</v>
      </c>
      <c r="D28" s="399"/>
      <c r="E28" s="434">
        <f>E27</f>
        <v>30000</v>
      </c>
      <c r="F28" s="920">
        <f t="shared" ref="F28:G28" si="0">F27</f>
        <v>0</v>
      </c>
      <c r="G28" s="434">
        <f t="shared" si="0"/>
        <v>30000</v>
      </c>
      <c r="H28" s="169"/>
      <c r="I28" s="652"/>
      <c r="J28" s="652"/>
      <c r="K28" s="652"/>
      <c r="L28" s="652"/>
      <c r="M28" s="1869"/>
      <c r="N28" s="652"/>
      <c r="O28" s="652"/>
      <c r="P28" s="652"/>
      <c r="Q28" s="652"/>
      <c r="R28" s="1869"/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1832"/>
      <c r="AD28" s="1832"/>
    </row>
    <row r="29" spans="1:30" ht="9.75" customHeight="1">
      <c r="A29" s="858"/>
      <c r="B29" s="870"/>
      <c r="C29" s="595"/>
      <c r="D29" s="399"/>
      <c r="E29" s="169"/>
      <c r="F29" s="919"/>
      <c r="G29" s="169"/>
      <c r="H29" s="169"/>
      <c r="I29" s="652"/>
      <c r="J29" s="652"/>
      <c r="K29" s="652"/>
      <c r="L29" s="652"/>
      <c r="M29" s="1869"/>
      <c r="N29" s="652"/>
      <c r="O29" s="652"/>
      <c r="P29" s="652"/>
      <c r="Q29" s="652"/>
      <c r="R29" s="1869"/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1832"/>
      <c r="AD29" s="1832"/>
    </row>
    <row r="30" spans="1:30" ht="25.5">
      <c r="A30" s="858"/>
      <c r="B30" s="506">
        <v>78</v>
      </c>
      <c r="C30" s="507" t="s">
        <v>405</v>
      </c>
      <c r="D30" s="399"/>
      <c r="E30" s="169"/>
      <c r="F30" s="399"/>
      <c r="G30" s="169"/>
      <c r="H30" s="169"/>
      <c r="I30" s="652"/>
      <c r="J30" s="652"/>
      <c r="K30" s="652"/>
      <c r="L30" s="652"/>
      <c r="M30" s="1869"/>
      <c r="N30" s="652"/>
      <c r="O30" s="652"/>
      <c r="P30" s="652"/>
      <c r="Q30" s="652"/>
      <c r="R30" s="1869"/>
      <c r="S30" s="652"/>
      <c r="T30" s="652"/>
      <c r="U30" s="652"/>
      <c r="V30" s="652"/>
      <c r="W30" s="652"/>
      <c r="X30" s="652"/>
      <c r="Y30" s="652"/>
      <c r="Z30" s="652"/>
      <c r="AA30" s="652"/>
      <c r="AB30" s="652"/>
      <c r="AC30" s="1832"/>
      <c r="AD30" s="1832"/>
    </row>
    <row r="31" spans="1:30" ht="25.5">
      <c r="A31" s="871"/>
      <c r="B31" s="872">
        <v>90</v>
      </c>
      <c r="C31" s="873" t="s">
        <v>406</v>
      </c>
      <c r="D31" s="399"/>
      <c r="E31" s="399"/>
      <c r="F31" s="399"/>
      <c r="G31" s="169"/>
      <c r="H31" s="169"/>
      <c r="I31" s="652"/>
      <c r="J31" s="652"/>
      <c r="K31" s="652"/>
      <c r="L31" s="652"/>
      <c r="M31" s="1870"/>
      <c r="N31" s="652"/>
      <c r="O31" s="652"/>
      <c r="P31" s="652"/>
      <c r="Q31" s="652"/>
      <c r="R31" s="1869"/>
      <c r="S31" s="203"/>
      <c r="T31" s="203"/>
      <c r="U31" s="203"/>
      <c r="V31" s="203"/>
      <c r="W31" s="203"/>
      <c r="X31" s="652"/>
      <c r="Y31" s="652"/>
      <c r="Z31" s="652"/>
      <c r="AA31" s="652"/>
      <c r="AB31" s="652"/>
      <c r="AC31" s="1832"/>
      <c r="AD31" s="1832"/>
    </row>
    <row r="32" spans="1:30">
      <c r="A32" s="501"/>
      <c r="B32" s="872" t="s">
        <v>407</v>
      </c>
      <c r="C32" s="873" t="s">
        <v>23</v>
      </c>
      <c r="D32" s="399"/>
      <c r="E32" s="169">
        <v>12556</v>
      </c>
      <c r="F32" s="399">
        <v>0</v>
      </c>
      <c r="G32" s="169">
        <f>SUM(E32:F32)</f>
        <v>12556</v>
      </c>
      <c r="H32" s="968" t="s">
        <v>446</v>
      </c>
      <c r="I32" s="1536"/>
      <c r="J32" s="1536"/>
      <c r="K32" s="1536"/>
      <c r="L32" s="1535"/>
      <c r="M32" s="1867"/>
      <c r="N32" s="1535"/>
      <c r="O32" s="1535"/>
      <c r="P32" s="1535"/>
      <c r="Q32" s="1535"/>
      <c r="R32" s="1761"/>
      <c r="S32" s="1535"/>
      <c r="T32" s="203"/>
      <c r="U32" s="203"/>
      <c r="V32" s="203"/>
      <c r="W32" s="203"/>
      <c r="X32" s="652"/>
      <c r="Y32" s="652"/>
      <c r="Z32" s="652"/>
      <c r="AA32" s="652"/>
      <c r="AB32" s="652"/>
      <c r="AC32" s="1832"/>
      <c r="AD32" s="1832"/>
    </row>
    <row r="33" spans="1:30" ht="25.5">
      <c r="A33" s="1147" t="s">
        <v>107</v>
      </c>
      <c r="B33" s="1148">
        <v>78</v>
      </c>
      <c r="C33" s="1149" t="s">
        <v>405</v>
      </c>
      <c r="D33" s="430"/>
      <c r="E33" s="434">
        <f>SUM(E31:E32)</f>
        <v>12556</v>
      </c>
      <c r="F33" s="401">
        <f>SUM(F31:F32)</f>
        <v>0</v>
      </c>
      <c r="G33" s="434">
        <f>SUM(G31:G32)</f>
        <v>12556</v>
      </c>
      <c r="H33" s="169"/>
      <c r="I33" s="652"/>
      <c r="J33" s="652"/>
      <c r="K33" s="652"/>
      <c r="L33" s="652"/>
      <c r="M33" s="1869"/>
      <c r="N33" s="652"/>
      <c r="O33" s="652"/>
      <c r="P33" s="652"/>
      <c r="Q33" s="652"/>
      <c r="R33" s="1869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1832"/>
      <c r="AD33" s="1832"/>
    </row>
    <row r="34" spans="1:30" ht="6" customHeight="1">
      <c r="A34" s="858"/>
      <c r="B34" s="506"/>
      <c r="C34" s="507"/>
      <c r="D34" s="399"/>
      <c r="E34" s="538"/>
      <c r="F34" s="400"/>
      <c r="G34" s="538"/>
      <c r="H34" s="169"/>
      <c r="I34" s="652"/>
      <c r="J34" s="652"/>
      <c r="K34" s="652"/>
      <c r="L34" s="652"/>
      <c r="M34" s="1869"/>
      <c r="N34" s="652"/>
      <c r="O34" s="652"/>
      <c r="P34" s="652"/>
      <c r="Q34" s="652"/>
      <c r="R34" s="1869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1832"/>
      <c r="AD34" s="1832"/>
    </row>
    <row r="35" spans="1:30">
      <c r="A35" s="858"/>
      <c r="B35" s="506">
        <v>82</v>
      </c>
      <c r="C35" s="507" t="s">
        <v>512</v>
      </c>
      <c r="D35" s="399"/>
      <c r="E35" s="169"/>
      <c r="F35" s="399"/>
      <c r="G35" s="169"/>
      <c r="H35" s="169"/>
      <c r="I35" s="652"/>
      <c r="J35" s="652"/>
      <c r="K35" s="652"/>
      <c r="L35" s="652"/>
      <c r="M35" s="1869"/>
      <c r="N35" s="652"/>
      <c r="O35" s="652"/>
      <c r="P35" s="652"/>
      <c r="Q35" s="652"/>
      <c r="R35" s="1869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1832"/>
      <c r="AD35" s="1832"/>
    </row>
    <row r="36" spans="1:30">
      <c r="A36" s="858"/>
      <c r="B36" s="506">
        <v>44</v>
      </c>
      <c r="C36" s="507" t="s">
        <v>115</v>
      </c>
      <c r="D36" s="399"/>
      <c r="E36" s="169"/>
      <c r="F36" s="399"/>
      <c r="G36" s="169"/>
      <c r="H36" s="169"/>
      <c r="I36" s="652"/>
      <c r="J36" s="652"/>
      <c r="K36" s="652"/>
      <c r="L36" s="652"/>
      <c r="M36" s="1869"/>
      <c r="N36" s="652"/>
      <c r="O36" s="652"/>
      <c r="P36" s="652"/>
      <c r="Q36" s="652"/>
      <c r="R36" s="1869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1832"/>
      <c r="AD36" s="1832"/>
    </row>
    <row r="37" spans="1:30" ht="25.5">
      <c r="A37" s="858"/>
      <c r="B37" s="1166" t="s">
        <v>513</v>
      </c>
      <c r="C37" s="507" t="s">
        <v>514</v>
      </c>
      <c r="D37" s="169"/>
      <c r="E37" s="169">
        <v>15000</v>
      </c>
      <c r="F37" s="169" t="s">
        <v>185</v>
      </c>
      <c r="G37" s="169">
        <f>F37+E37</f>
        <v>15000</v>
      </c>
      <c r="H37" s="1209" t="s">
        <v>447</v>
      </c>
      <c r="I37" s="1493"/>
      <c r="J37" s="1536"/>
      <c r="K37" s="1536"/>
      <c r="L37" s="1871"/>
      <c r="M37" s="1867"/>
      <c r="N37" s="1535"/>
      <c r="O37" s="1535"/>
      <c r="P37" s="1535"/>
      <c r="Q37" s="1872"/>
      <c r="R37" s="1761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1832"/>
      <c r="AD37" s="1832"/>
    </row>
    <row r="38" spans="1:30">
      <c r="A38" s="858" t="s">
        <v>107</v>
      </c>
      <c r="B38" s="867">
        <v>3.0510000000000002</v>
      </c>
      <c r="C38" s="396" t="s">
        <v>95</v>
      </c>
      <c r="D38" s="399"/>
      <c r="E38" s="434">
        <f>E23++E33+E28+E37</f>
        <v>107556</v>
      </c>
      <c r="F38" s="920">
        <f>F23++F33+F28</f>
        <v>0</v>
      </c>
      <c r="G38" s="434">
        <f>F38+E38</f>
        <v>107556</v>
      </c>
      <c r="H38" s="968"/>
      <c r="I38" s="652"/>
      <c r="J38" s="652"/>
      <c r="K38" s="652"/>
      <c r="L38" s="652"/>
      <c r="M38" s="1869"/>
      <c r="N38" s="652"/>
      <c r="O38" s="652"/>
      <c r="P38" s="652"/>
      <c r="Q38" s="652"/>
      <c r="R38" s="1869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1832"/>
      <c r="AD38" s="1832"/>
    </row>
    <row r="39" spans="1:30" ht="25.5">
      <c r="A39" s="858" t="s">
        <v>107</v>
      </c>
      <c r="B39" s="861">
        <v>3</v>
      </c>
      <c r="C39" s="507" t="s">
        <v>378</v>
      </c>
      <c r="D39" s="399"/>
      <c r="E39" s="429">
        <f t="shared" ref="E39:E40" si="1">E38</f>
        <v>107556</v>
      </c>
      <c r="F39" s="999">
        <f t="shared" ref="F39:G39" si="2">F38</f>
        <v>0</v>
      </c>
      <c r="G39" s="429">
        <f t="shared" si="2"/>
        <v>107556</v>
      </c>
      <c r="H39" s="169"/>
      <c r="I39" s="652"/>
      <c r="J39" s="652"/>
      <c r="K39" s="652"/>
      <c r="L39" s="652"/>
      <c r="M39" s="1869"/>
      <c r="N39" s="652"/>
      <c r="O39" s="652"/>
      <c r="P39" s="652"/>
      <c r="Q39" s="652"/>
      <c r="R39" s="1869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1832"/>
      <c r="AD39" s="1832"/>
    </row>
    <row r="40" spans="1:30">
      <c r="A40" s="858" t="s">
        <v>107</v>
      </c>
      <c r="B40" s="859">
        <v>4217</v>
      </c>
      <c r="C40" s="396" t="s">
        <v>377</v>
      </c>
      <c r="D40" s="430"/>
      <c r="E40" s="429">
        <f t="shared" si="1"/>
        <v>107556</v>
      </c>
      <c r="F40" s="999">
        <f t="shared" ref="F40:G40" si="3">F39</f>
        <v>0</v>
      </c>
      <c r="G40" s="429">
        <f t="shared" si="3"/>
        <v>107556</v>
      </c>
      <c r="H40" s="169"/>
      <c r="I40" s="652"/>
      <c r="J40" s="652"/>
      <c r="K40" s="652"/>
      <c r="L40" s="652"/>
      <c r="M40" s="1869"/>
      <c r="N40" s="652"/>
      <c r="O40" s="652"/>
      <c r="P40" s="652"/>
      <c r="Q40" s="652"/>
      <c r="R40" s="1869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1832"/>
      <c r="AD40" s="1832"/>
    </row>
    <row r="41" spans="1:30">
      <c r="A41" s="869" t="s">
        <v>107</v>
      </c>
      <c r="B41" s="869"/>
      <c r="C41" s="511" t="s">
        <v>40</v>
      </c>
      <c r="D41" s="513"/>
      <c r="E41" s="512">
        <f>E40</f>
        <v>107556</v>
      </c>
      <c r="F41" s="1000">
        <f t="shared" ref="F41:G42" si="4">F40</f>
        <v>0</v>
      </c>
      <c r="G41" s="512">
        <f t="shared" si="4"/>
        <v>107556</v>
      </c>
      <c r="H41" s="512"/>
      <c r="I41" s="652"/>
      <c r="J41" s="652"/>
      <c r="K41" s="652"/>
      <c r="L41" s="652"/>
      <c r="M41" s="1869"/>
      <c r="N41" s="652"/>
      <c r="O41" s="652"/>
      <c r="P41" s="652"/>
      <c r="Q41" s="652"/>
      <c r="R41" s="1869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1832"/>
      <c r="AD41" s="1832"/>
    </row>
    <row r="42" spans="1:30">
      <c r="A42" s="869" t="s">
        <v>107</v>
      </c>
      <c r="B42" s="869"/>
      <c r="C42" s="511" t="s">
        <v>108</v>
      </c>
      <c r="D42" s="864"/>
      <c r="E42" s="434">
        <f>E41</f>
        <v>107556</v>
      </c>
      <c r="F42" s="920">
        <f t="shared" si="4"/>
        <v>0</v>
      </c>
      <c r="G42" s="434">
        <f t="shared" si="4"/>
        <v>107556</v>
      </c>
      <c r="H42" s="860"/>
      <c r="I42" s="652"/>
      <c r="J42" s="652"/>
      <c r="K42" s="652"/>
      <c r="L42" s="652"/>
      <c r="M42" s="1869"/>
      <c r="N42" s="652"/>
      <c r="O42" s="652"/>
      <c r="P42" s="652"/>
      <c r="Q42" s="652"/>
      <c r="R42" s="1869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1832"/>
      <c r="AD42" s="1832"/>
    </row>
    <row r="43" spans="1:30">
      <c r="A43" s="1640" t="s">
        <v>445</v>
      </c>
      <c r="B43" s="1640"/>
      <c r="C43" s="1640"/>
      <c r="D43" s="180"/>
      <c r="E43" s="399"/>
      <c r="F43" s="180"/>
      <c r="G43" s="180"/>
      <c r="I43" s="1832"/>
      <c r="J43" s="1836"/>
      <c r="K43" s="1832"/>
      <c r="L43" s="1832"/>
      <c r="M43" s="1832"/>
      <c r="N43" s="1832"/>
      <c r="O43" s="1832"/>
      <c r="P43" s="1832"/>
      <c r="Q43" s="1832"/>
      <c r="R43" s="1832"/>
      <c r="S43" s="1832"/>
      <c r="T43" s="1832"/>
      <c r="U43" s="1832"/>
      <c r="V43" s="1832"/>
      <c r="W43" s="1832"/>
      <c r="X43" s="1832"/>
      <c r="Y43" s="1832"/>
      <c r="Z43" s="1832"/>
      <c r="AA43" s="1832"/>
      <c r="AB43" s="1832"/>
      <c r="AC43" s="1832"/>
      <c r="AD43" s="1832"/>
    </row>
    <row r="44" spans="1:30" ht="25.9" customHeight="1">
      <c r="A44" s="1432" t="s">
        <v>444</v>
      </c>
      <c r="B44" s="1674" t="s">
        <v>509</v>
      </c>
      <c r="C44" s="1674"/>
      <c r="D44" s="1674"/>
      <c r="E44" s="1674"/>
      <c r="F44" s="1674"/>
      <c r="G44" s="1674"/>
      <c r="I44" s="1832"/>
      <c r="J44" s="1836"/>
      <c r="K44" s="1832"/>
      <c r="L44" s="1832"/>
      <c r="M44" s="1832"/>
      <c r="N44" s="1832"/>
      <c r="O44" s="1832"/>
      <c r="P44" s="1832"/>
      <c r="Q44" s="1832"/>
      <c r="R44" s="1832"/>
      <c r="S44" s="1832"/>
      <c r="T44" s="1832"/>
      <c r="U44" s="1832"/>
      <c r="V44" s="1832"/>
      <c r="W44" s="1832"/>
      <c r="X44" s="1832"/>
      <c r="Y44" s="1832"/>
      <c r="Z44" s="1832"/>
      <c r="AA44" s="1832"/>
      <c r="AB44" s="1832"/>
      <c r="AC44" s="1832"/>
      <c r="AD44" s="1832"/>
    </row>
    <row r="45" spans="1:30" ht="14.25" customHeight="1">
      <c r="A45" s="1433" t="s">
        <v>446</v>
      </c>
      <c r="B45" s="1637" t="s">
        <v>475</v>
      </c>
      <c r="C45" s="1637"/>
      <c r="D45" s="1637"/>
      <c r="E45" s="1637"/>
      <c r="F45" s="1637"/>
      <c r="G45" s="1637"/>
      <c r="I45" s="1832"/>
      <c r="J45" s="1836"/>
      <c r="K45" s="1832"/>
      <c r="L45" s="1832"/>
      <c r="M45" s="1832"/>
      <c r="N45" s="1832"/>
      <c r="O45" s="1832"/>
      <c r="P45" s="1832"/>
      <c r="Q45" s="1832"/>
      <c r="R45" s="1832"/>
      <c r="S45" s="1832"/>
      <c r="T45" s="1832"/>
      <c r="U45" s="1832"/>
      <c r="V45" s="1832"/>
      <c r="W45" s="1832"/>
      <c r="X45" s="1832"/>
      <c r="Y45" s="1832"/>
      <c r="Z45" s="1832"/>
      <c r="AA45" s="1832"/>
      <c r="AB45" s="1832"/>
      <c r="AC45" s="1832"/>
      <c r="AD45" s="1832"/>
    </row>
    <row r="46" spans="1:30" ht="15" customHeight="1">
      <c r="A46" s="1434" t="s">
        <v>447</v>
      </c>
      <c r="B46" s="1347" t="s">
        <v>549</v>
      </c>
      <c r="C46" s="1347"/>
      <c r="D46" s="1347"/>
      <c r="E46" s="1347"/>
      <c r="F46" s="1347"/>
      <c r="G46" s="1347"/>
      <c r="I46" s="1832"/>
      <c r="J46" s="1836"/>
      <c r="K46" s="1832"/>
      <c r="L46" s="1832"/>
      <c r="M46" s="1832"/>
      <c r="N46" s="1832"/>
      <c r="O46" s="1832"/>
      <c r="P46" s="1832"/>
      <c r="Q46" s="1832"/>
      <c r="R46" s="1832"/>
      <c r="S46" s="1832"/>
      <c r="T46" s="1832"/>
      <c r="U46" s="1832"/>
      <c r="V46" s="1832"/>
      <c r="W46" s="1832"/>
      <c r="X46" s="1832"/>
      <c r="Y46" s="1832"/>
      <c r="Z46" s="1832"/>
      <c r="AA46" s="1832"/>
      <c r="AB46" s="1832"/>
      <c r="AC46" s="1832"/>
      <c r="AD46" s="1832"/>
    </row>
    <row r="47" spans="1:30">
      <c r="A47" s="461"/>
      <c r="B47" s="487"/>
      <c r="C47" s="1841"/>
      <c r="D47" s="1731"/>
      <c r="E47" s="918"/>
      <c r="F47" s="1731"/>
      <c r="G47" s="918"/>
      <c r="H47" s="1832"/>
      <c r="I47" s="1832"/>
      <c r="J47" s="1836"/>
      <c r="K47" s="1832"/>
      <c r="L47" s="1832"/>
      <c r="M47" s="1832"/>
      <c r="N47" s="1832"/>
      <c r="O47" s="1832"/>
      <c r="P47" s="1832"/>
      <c r="Q47" s="1832"/>
      <c r="R47" s="1832"/>
      <c r="S47" s="1832"/>
      <c r="T47" s="1832"/>
      <c r="U47" s="1832"/>
      <c r="V47" s="1832"/>
      <c r="W47" s="1832"/>
      <c r="X47" s="1832"/>
      <c r="Y47" s="1832"/>
      <c r="Z47" s="1832"/>
      <c r="AA47" s="1832"/>
      <c r="AB47" s="1832"/>
      <c r="AC47" s="1832"/>
      <c r="AD47" s="1832"/>
    </row>
    <row r="48" spans="1:30">
      <c r="A48" s="461"/>
      <c r="B48" s="487"/>
      <c r="C48" s="1841"/>
      <c r="D48" s="540"/>
      <c r="E48" s="540"/>
      <c r="F48" s="540"/>
      <c r="G48" s="540"/>
      <c r="H48" s="1832"/>
      <c r="I48" s="1832"/>
      <c r="J48" s="1836"/>
      <c r="K48" s="1832"/>
      <c r="L48" s="1832"/>
      <c r="M48" s="1832"/>
      <c r="N48" s="1832"/>
      <c r="O48" s="1832"/>
      <c r="P48" s="1832"/>
      <c r="Q48" s="1832"/>
      <c r="R48" s="1832"/>
      <c r="S48" s="1832"/>
      <c r="T48" s="1832"/>
      <c r="U48" s="1832"/>
      <c r="V48" s="1832"/>
      <c r="W48" s="1832"/>
      <c r="X48" s="1832"/>
      <c r="Y48" s="1832"/>
      <c r="Z48" s="1832"/>
      <c r="AA48" s="1832"/>
      <c r="AB48" s="1832"/>
      <c r="AC48" s="1832"/>
      <c r="AD48" s="1832"/>
    </row>
    <row r="49" spans="3:30">
      <c r="C49" s="1832"/>
      <c r="D49" s="1837"/>
      <c r="E49" s="1837"/>
      <c r="F49" s="1868"/>
      <c r="G49" s="1832"/>
      <c r="H49" s="1832"/>
      <c r="I49" s="1832"/>
      <c r="J49" s="1836"/>
      <c r="K49" s="1832"/>
      <c r="L49" s="1832"/>
      <c r="M49" s="1832"/>
      <c r="N49" s="1832"/>
      <c r="O49" s="1832"/>
      <c r="P49" s="1832"/>
      <c r="Q49" s="1832"/>
      <c r="R49" s="1832"/>
      <c r="S49" s="1832"/>
      <c r="T49" s="1832"/>
      <c r="U49" s="1832"/>
      <c r="V49" s="1832"/>
      <c r="W49" s="1832"/>
      <c r="X49" s="1832"/>
      <c r="Y49" s="1832"/>
      <c r="Z49" s="1832"/>
      <c r="AA49" s="1832"/>
      <c r="AB49" s="1832"/>
      <c r="AC49" s="1832"/>
      <c r="AD49" s="1832"/>
    </row>
    <row r="50" spans="3:30">
      <c r="I50" s="1832"/>
      <c r="J50" s="1836"/>
      <c r="K50" s="1832"/>
      <c r="L50" s="1832"/>
      <c r="M50" s="1832"/>
      <c r="N50" s="1832"/>
      <c r="O50" s="1832"/>
      <c r="P50" s="1832"/>
      <c r="Q50" s="1832"/>
      <c r="R50" s="1832"/>
      <c r="S50" s="1832"/>
      <c r="T50" s="1832"/>
      <c r="U50" s="1832"/>
      <c r="V50" s="1832"/>
      <c r="W50" s="1832"/>
      <c r="X50" s="1832"/>
      <c r="Y50" s="1832"/>
      <c r="Z50" s="1832"/>
      <c r="AA50" s="1832"/>
      <c r="AB50" s="1832"/>
      <c r="AC50" s="1832"/>
      <c r="AD50" s="1832"/>
    </row>
    <row r="51" spans="3:30">
      <c r="I51" s="1832"/>
      <c r="J51" s="1836"/>
      <c r="K51" s="1832"/>
      <c r="L51" s="1832"/>
      <c r="M51" s="1832"/>
      <c r="N51" s="1832"/>
      <c r="O51" s="1832"/>
      <c r="P51" s="1832"/>
      <c r="Q51" s="1832"/>
      <c r="R51" s="1832"/>
      <c r="S51" s="1832"/>
      <c r="T51" s="1832"/>
      <c r="U51" s="1832"/>
      <c r="V51" s="1832"/>
      <c r="W51" s="1832"/>
      <c r="X51" s="1832"/>
      <c r="Y51" s="1832"/>
      <c r="Z51" s="1832"/>
      <c r="AA51" s="1832"/>
      <c r="AB51" s="1832"/>
      <c r="AC51" s="1832"/>
      <c r="AD51" s="1832"/>
    </row>
    <row r="52" spans="3:30">
      <c r="I52" s="1832"/>
      <c r="J52" s="1836"/>
      <c r="K52" s="1832"/>
      <c r="L52" s="1832"/>
      <c r="M52" s="1832"/>
      <c r="N52" s="1832"/>
      <c r="O52" s="1832"/>
      <c r="P52" s="1832"/>
      <c r="Q52" s="1832"/>
      <c r="R52" s="1832"/>
      <c r="S52" s="1832"/>
      <c r="T52" s="1832"/>
      <c r="U52" s="1832"/>
      <c r="V52" s="1832"/>
      <c r="W52" s="1832"/>
      <c r="X52" s="1832"/>
      <c r="Y52" s="1832"/>
      <c r="Z52" s="1832"/>
      <c r="AA52" s="1832"/>
      <c r="AB52" s="1832"/>
      <c r="AC52" s="1832"/>
      <c r="AD52" s="1832"/>
    </row>
    <row r="53" spans="3:30">
      <c r="I53" s="1832"/>
      <c r="J53" s="1836"/>
      <c r="K53" s="1832"/>
      <c r="L53" s="1832"/>
      <c r="M53" s="1832"/>
      <c r="N53" s="1832"/>
      <c r="O53" s="1832"/>
      <c r="P53" s="1832"/>
      <c r="Q53" s="1832"/>
      <c r="R53" s="1832"/>
      <c r="S53" s="1832"/>
      <c r="T53" s="1832"/>
      <c r="U53" s="1832"/>
      <c r="V53" s="1832"/>
      <c r="W53" s="1832"/>
      <c r="X53" s="1832"/>
      <c r="Y53" s="1832"/>
      <c r="Z53" s="1832"/>
      <c r="AA53" s="1832"/>
      <c r="AB53" s="1832"/>
      <c r="AC53" s="1832"/>
      <c r="AD53" s="1832"/>
    </row>
    <row r="54" spans="3:30">
      <c r="I54" s="1832"/>
      <c r="J54" s="1836"/>
      <c r="K54" s="1832"/>
      <c r="L54" s="1832"/>
      <c r="M54" s="1832"/>
      <c r="N54" s="1832"/>
      <c r="O54" s="1832"/>
      <c r="P54" s="1832"/>
      <c r="Q54" s="1832"/>
      <c r="R54" s="1832"/>
      <c r="S54" s="1832"/>
      <c r="T54" s="1832"/>
      <c r="U54" s="1832"/>
      <c r="V54" s="1832"/>
      <c r="W54" s="1832"/>
      <c r="X54" s="1832"/>
      <c r="Y54" s="1832"/>
      <c r="Z54" s="1832"/>
      <c r="AA54" s="1832"/>
      <c r="AB54" s="1832"/>
      <c r="AC54" s="1832"/>
      <c r="AD54" s="1832"/>
    </row>
  </sheetData>
  <autoFilter ref="A14:AE14">
    <filterColumn colId="1" showButton="0"/>
    <filterColumn colId="2" showButton="0"/>
    <filterColumn colId="7"/>
  </autoFilter>
  <mergeCells count="15">
    <mergeCell ref="I12:R12"/>
    <mergeCell ref="S12:AB12"/>
    <mergeCell ref="I13:M13"/>
    <mergeCell ref="N13:R13"/>
    <mergeCell ref="S13:W13"/>
    <mergeCell ref="X13:AB13"/>
    <mergeCell ref="B45:G45"/>
    <mergeCell ref="A43:C43"/>
    <mergeCell ref="B44:G44"/>
    <mergeCell ref="B14:D14"/>
    <mergeCell ref="A1:G1"/>
    <mergeCell ref="A2:G2"/>
    <mergeCell ref="A4:G4"/>
    <mergeCell ref="B5:G5"/>
    <mergeCell ref="B13:G13"/>
  </mergeCells>
  <pageMargins left="0.74803149606299213" right="0.74803149606299213" top="0.74803149606299213" bottom="4.1338582677165361" header="0.35433070866141736" footer="3.6614173228346458"/>
  <pageSetup paperSize="9" firstPageNumber="49" orientation="portrait" useFirstPageNumber="1" r:id="rId1"/>
  <headerFooter alignWithMargins="0">
    <oddFooter>&amp;C&amp;"Times New Roman,Regular"&amp;11&amp;P</oddFooter>
  </headerFooter>
  <rowBreaks count="1" manualBreakCount="1">
    <brk id="33" max="7" man="1"/>
  </rowBreaks>
</worksheet>
</file>

<file path=xl/worksheets/sheet35.xml><?xml version="1.0" encoding="utf-8"?>
<worksheet xmlns="http://schemas.openxmlformats.org/spreadsheetml/2006/main" xmlns:r="http://schemas.openxmlformats.org/officeDocument/2006/relationships">
  <sheetPr syncVertical="1" syncRef="A10" transitionEvaluation="1" transitionEntry="1"/>
  <dimension ref="A1:AG45"/>
  <sheetViews>
    <sheetView tabSelected="1" view="pageBreakPreview" topLeftCell="A10" zoomScaleSheetLayoutView="100" workbookViewId="0">
      <selection activeCell="K28" sqref="K28"/>
    </sheetView>
  </sheetViews>
  <sheetFormatPr defaultColWidth="11" defaultRowHeight="12.75"/>
  <cols>
    <col min="1" max="1" width="5.28515625" style="260" customWidth="1"/>
    <col min="2" max="2" width="8.85546875" style="260" customWidth="1"/>
    <col min="3" max="3" width="33.28515625" style="248" customWidth="1"/>
    <col min="4" max="4" width="7.42578125" style="261" customWidth="1"/>
    <col min="5" max="5" width="9.42578125" style="261" customWidth="1"/>
    <col min="6" max="6" width="10.5703125" style="258" customWidth="1"/>
    <col min="7" max="7" width="8" style="248" customWidth="1"/>
    <col min="8" max="8" width="4.28515625" style="248" customWidth="1"/>
    <col min="9" max="9" width="3.140625" style="248" customWidth="1"/>
    <col min="10" max="10" width="5" style="262" customWidth="1"/>
    <col min="11" max="11" width="10.85546875" style="248" customWidth="1"/>
    <col min="12" max="12" width="14.28515625" style="248" customWidth="1"/>
    <col min="13" max="16384" width="11" style="248"/>
  </cols>
  <sheetData>
    <row r="1" spans="1:33">
      <c r="A1" s="1642" t="s">
        <v>408</v>
      </c>
      <c r="B1" s="1642"/>
      <c r="C1" s="1642"/>
      <c r="D1" s="1642"/>
      <c r="E1" s="1642"/>
      <c r="F1" s="1642"/>
      <c r="G1" s="1642"/>
      <c r="H1" s="1212"/>
      <c r="I1" s="770"/>
      <c r="J1" s="770"/>
      <c r="K1" s="770"/>
      <c r="L1" s="770"/>
      <c r="M1" s="770"/>
    </row>
    <row r="2" spans="1:33">
      <c r="A2" s="877"/>
      <c r="B2" s="877"/>
      <c r="C2" s="877"/>
      <c r="D2" s="877"/>
      <c r="E2" s="877"/>
      <c r="F2" s="249"/>
      <c r="G2" s="877"/>
      <c r="H2" s="1213"/>
      <c r="I2" s="1563"/>
      <c r="J2" s="1563"/>
      <c r="K2" s="1832"/>
      <c r="L2" s="1832"/>
      <c r="M2" s="1832"/>
      <c r="N2" s="1832"/>
      <c r="O2" s="1832"/>
      <c r="P2" s="1832"/>
      <c r="Q2" s="1832"/>
      <c r="R2" s="1832"/>
      <c r="S2" s="1832"/>
      <c r="T2" s="1832"/>
      <c r="U2" s="1832"/>
      <c r="V2" s="1832"/>
      <c r="W2" s="1832"/>
      <c r="X2" s="1832"/>
      <c r="Y2" s="1832"/>
      <c r="Z2" s="1832"/>
      <c r="AA2" s="1832"/>
      <c r="AB2" s="1832"/>
      <c r="AC2" s="1832"/>
      <c r="AD2" s="1832"/>
      <c r="AE2" s="1832"/>
      <c r="AF2" s="1832"/>
    </row>
    <row r="3" spans="1:33">
      <c r="A3" s="1589" t="s">
        <v>433</v>
      </c>
      <c r="B3" s="1589"/>
      <c r="C3" s="1589"/>
      <c r="D3" s="1589"/>
      <c r="E3" s="1589"/>
      <c r="F3" s="1589"/>
      <c r="G3" s="1589"/>
      <c r="H3" s="1210"/>
      <c r="I3" s="331"/>
      <c r="J3" s="331"/>
      <c r="K3" s="1832"/>
      <c r="L3" s="1832"/>
      <c r="M3" s="1832"/>
      <c r="N3" s="1832"/>
      <c r="O3" s="1832"/>
      <c r="P3" s="1832"/>
      <c r="Q3" s="1832"/>
      <c r="R3" s="1832"/>
      <c r="S3" s="1832"/>
      <c r="T3" s="1832"/>
      <c r="U3" s="1832"/>
      <c r="V3" s="1832"/>
      <c r="W3" s="1832"/>
      <c r="X3" s="1832"/>
      <c r="Y3" s="1832"/>
      <c r="Z3" s="1832"/>
      <c r="AA3" s="1832"/>
      <c r="AB3" s="1832"/>
      <c r="AC3" s="1832"/>
      <c r="AD3" s="1832"/>
      <c r="AE3" s="1832"/>
      <c r="AF3" s="1832"/>
    </row>
    <row r="4" spans="1:33" ht="13.5">
      <c r="A4" s="125"/>
      <c r="B4" s="1590"/>
      <c r="C4" s="1590"/>
      <c r="D4" s="1590"/>
      <c r="E4" s="1590"/>
      <c r="F4" s="1590"/>
      <c r="G4" s="1590"/>
      <c r="H4" s="1211"/>
      <c r="I4" s="1545"/>
      <c r="J4" s="1545"/>
      <c r="K4" s="1832"/>
      <c r="L4" s="1832"/>
      <c r="M4" s="1832"/>
      <c r="N4" s="1832"/>
      <c r="O4" s="1832"/>
      <c r="P4" s="1832"/>
      <c r="Q4" s="1832"/>
      <c r="R4" s="1832"/>
      <c r="S4" s="1832"/>
      <c r="T4" s="1832"/>
      <c r="U4" s="1832"/>
      <c r="V4" s="1832"/>
      <c r="W4" s="1832"/>
      <c r="X4" s="1832"/>
      <c r="Y4" s="1832"/>
      <c r="Z4" s="1832"/>
      <c r="AA4" s="1832"/>
      <c r="AB4" s="1832"/>
      <c r="AC4" s="1832"/>
      <c r="AD4" s="1832"/>
      <c r="AE4" s="1832"/>
      <c r="AF4" s="1832"/>
    </row>
    <row r="5" spans="1:33">
      <c r="A5" s="125"/>
      <c r="B5" s="104"/>
      <c r="C5" s="104"/>
      <c r="D5" s="135"/>
      <c r="E5" s="136" t="s">
        <v>30</v>
      </c>
      <c r="F5" s="250" t="s">
        <v>31</v>
      </c>
      <c r="G5" s="136" t="s">
        <v>195</v>
      </c>
      <c r="H5" s="107"/>
      <c r="I5" s="107"/>
      <c r="J5" s="107"/>
      <c r="K5" s="1832"/>
      <c r="L5" s="1832"/>
      <c r="M5" s="1832"/>
      <c r="N5" s="1832"/>
      <c r="O5" s="1832"/>
      <c r="P5" s="1832"/>
      <c r="Q5" s="1832"/>
      <c r="R5" s="1832"/>
      <c r="S5" s="1832"/>
      <c r="T5" s="1832"/>
      <c r="U5" s="1832"/>
      <c r="V5" s="1832"/>
      <c r="W5" s="1832"/>
      <c r="X5" s="1832"/>
      <c r="Y5" s="1832"/>
      <c r="Z5" s="1832"/>
      <c r="AA5" s="1832"/>
      <c r="AB5" s="1832"/>
      <c r="AC5" s="1832"/>
      <c r="AD5" s="1832"/>
      <c r="AE5" s="1832"/>
      <c r="AF5" s="1832"/>
    </row>
    <row r="6" spans="1:33">
      <c r="A6" s="125"/>
      <c r="B6" s="138" t="s">
        <v>32</v>
      </c>
      <c r="C6" s="104" t="s">
        <v>33</v>
      </c>
      <c r="D6" s="331" t="s">
        <v>145</v>
      </c>
      <c r="E6" s="157">
        <v>30584</v>
      </c>
      <c r="F6" s="1295">
        <v>0</v>
      </c>
      <c r="G6" s="157">
        <f>SUM(E6:F6)</f>
        <v>30584</v>
      </c>
      <c r="H6" s="157"/>
      <c r="I6" s="106"/>
      <c r="J6" s="106"/>
      <c r="K6" s="1832"/>
      <c r="L6" s="1832"/>
      <c r="M6" s="1832"/>
      <c r="N6" s="1832"/>
      <c r="O6" s="1832"/>
      <c r="P6" s="1832"/>
      <c r="Q6" s="1832"/>
      <c r="R6" s="1832"/>
      <c r="S6" s="1832"/>
      <c r="T6" s="1832"/>
      <c r="U6" s="1832"/>
      <c r="V6" s="1832"/>
      <c r="W6" s="1832"/>
      <c r="X6" s="1832"/>
      <c r="Y6" s="1832"/>
      <c r="Z6" s="1832"/>
      <c r="AA6" s="1832"/>
      <c r="AB6" s="1832"/>
      <c r="AC6" s="1832"/>
      <c r="AD6" s="1832"/>
      <c r="AE6" s="1832"/>
      <c r="AF6" s="1832"/>
    </row>
    <row r="7" spans="1:33" ht="13.5">
      <c r="A7" s="125"/>
      <c r="B7" s="138" t="s">
        <v>34</v>
      </c>
      <c r="C7" s="141" t="s">
        <v>35</v>
      </c>
      <c r="D7" s="332"/>
      <c r="E7" s="875"/>
      <c r="F7" s="904"/>
      <c r="G7" s="875"/>
      <c r="H7" s="1211"/>
      <c r="I7" s="107"/>
      <c r="J7" s="107"/>
      <c r="K7" s="1832"/>
      <c r="L7" s="1832"/>
      <c r="M7" s="1832"/>
      <c r="N7" s="1832"/>
      <c r="O7" s="1832"/>
      <c r="P7" s="1832"/>
      <c r="Q7" s="1832"/>
      <c r="R7" s="1832"/>
      <c r="S7" s="1832"/>
      <c r="T7" s="1832"/>
      <c r="U7" s="1832"/>
      <c r="V7" s="1832"/>
      <c r="W7" s="1832"/>
      <c r="X7" s="1832"/>
      <c r="Y7" s="1832"/>
      <c r="Z7" s="1832"/>
      <c r="AA7" s="1832"/>
      <c r="AB7" s="1832"/>
      <c r="AC7" s="1832"/>
      <c r="AD7" s="1832"/>
      <c r="AE7" s="1832"/>
      <c r="AF7" s="1832"/>
    </row>
    <row r="8" spans="1:33" ht="13.5">
      <c r="A8" s="125"/>
      <c r="B8" s="138"/>
      <c r="C8" s="141" t="s">
        <v>192</v>
      </c>
      <c r="D8" s="332" t="s">
        <v>145</v>
      </c>
      <c r="E8" s="889">
        <f>G24</f>
        <v>3300</v>
      </c>
      <c r="F8" s="1214">
        <v>0</v>
      </c>
      <c r="G8" s="889">
        <f>SUM(E8:F8)</f>
        <v>3300</v>
      </c>
      <c r="H8" s="889"/>
      <c r="I8" s="107"/>
      <c r="J8" s="107"/>
      <c r="K8" s="1832"/>
      <c r="L8" s="1832"/>
      <c r="M8" s="1832"/>
      <c r="N8" s="1832"/>
      <c r="O8" s="1832"/>
      <c r="P8" s="1832"/>
      <c r="Q8" s="1832"/>
      <c r="R8" s="1832"/>
      <c r="S8" s="1832"/>
      <c r="T8" s="1832"/>
      <c r="U8" s="1832"/>
      <c r="V8" s="1832"/>
      <c r="W8" s="1832"/>
      <c r="X8" s="1832"/>
      <c r="Y8" s="1832"/>
      <c r="Z8" s="1832"/>
      <c r="AA8" s="1832"/>
      <c r="AB8" s="1832"/>
      <c r="AC8" s="1832"/>
      <c r="AD8" s="1832"/>
      <c r="AE8" s="1832"/>
      <c r="AF8" s="1832"/>
    </row>
    <row r="9" spans="1:33">
      <c r="A9" s="125"/>
      <c r="B9" s="145" t="s">
        <v>107</v>
      </c>
      <c r="C9" s="104" t="s">
        <v>54</v>
      </c>
      <c r="D9" s="905" t="s">
        <v>145</v>
      </c>
      <c r="E9" s="906">
        <f>SUM(E6:E8)</f>
        <v>33884</v>
      </c>
      <c r="F9" s="1296">
        <f>SUM(F6:F8)</f>
        <v>0</v>
      </c>
      <c r="G9" s="907">
        <f>SUM(E9:F9)</f>
        <v>33884</v>
      </c>
      <c r="H9" s="157"/>
      <c r="I9" s="106"/>
      <c r="J9" s="106"/>
      <c r="K9" s="1832"/>
      <c r="L9" s="1832"/>
      <c r="M9" s="1832"/>
      <c r="N9" s="1832"/>
      <c r="O9" s="1832"/>
      <c r="P9" s="1832"/>
      <c r="Q9" s="1832"/>
      <c r="R9" s="1832"/>
      <c r="S9" s="1832"/>
      <c r="T9" s="1832"/>
      <c r="U9" s="1832"/>
      <c r="V9" s="1832"/>
      <c r="W9" s="1832"/>
      <c r="X9" s="1832"/>
      <c r="Y9" s="1832"/>
      <c r="Z9" s="1832"/>
      <c r="AA9" s="1832"/>
      <c r="AB9" s="1832"/>
      <c r="AC9" s="1832"/>
      <c r="AD9" s="1832"/>
      <c r="AE9" s="1832"/>
      <c r="AF9" s="1832"/>
    </row>
    <row r="10" spans="1:33">
      <c r="A10" s="125"/>
      <c r="B10" s="138"/>
      <c r="C10" s="104"/>
      <c r="D10" s="105"/>
      <c r="E10" s="105"/>
      <c r="F10" s="254"/>
      <c r="G10" s="105"/>
      <c r="H10" s="105"/>
      <c r="I10" s="105"/>
      <c r="J10" s="239"/>
      <c r="K10" s="1832"/>
      <c r="L10" s="1832"/>
      <c r="M10" s="1832"/>
      <c r="N10" s="1832"/>
      <c r="O10" s="1832"/>
      <c r="P10" s="1832"/>
      <c r="Q10" s="1832"/>
      <c r="R10" s="1832"/>
      <c r="S10" s="1832"/>
      <c r="T10" s="1832"/>
      <c r="U10" s="1832"/>
      <c r="V10" s="1832"/>
      <c r="W10" s="1832"/>
      <c r="X10" s="1832"/>
      <c r="Y10" s="1832"/>
      <c r="Z10" s="1832"/>
      <c r="AA10" s="1832"/>
      <c r="AB10" s="1832"/>
      <c r="AC10" s="1832"/>
      <c r="AD10" s="1832"/>
      <c r="AE10" s="1832"/>
      <c r="AF10" s="1832"/>
    </row>
    <row r="11" spans="1:33">
      <c r="A11" s="125"/>
      <c r="B11" s="138" t="s">
        <v>55</v>
      </c>
      <c r="C11" s="104" t="s">
        <v>56</v>
      </c>
      <c r="D11" s="104"/>
      <c r="E11" s="104"/>
      <c r="F11" s="255"/>
      <c r="G11" s="104"/>
      <c r="H11" s="104"/>
      <c r="I11" s="1594"/>
      <c r="J11" s="1594"/>
      <c r="K11" s="1594"/>
      <c r="L11" s="1594"/>
      <c r="M11" s="1594"/>
      <c r="N11" s="1594"/>
      <c r="O11" s="1594"/>
      <c r="P11" s="1594"/>
      <c r="Q11" s="1594"/>
      <c r="R11" s="1594"/>
      <c r="S11" s="1594"/>
      <c r="T11" s="1594"/>
      <c r="U11" s="1594"/>
      <c r="V11" s="1594"/>
      <c r="W11" s="1595"/>
      <c r="X11" s="1596"/>
      <c r="Y11" s="1596"/>
      <c r="Z11" s="1596"/>
      <c r="AA11" s="1596"/>
      <c r="AB11" s="1596"/>
      <c r="AC11" s="1832"/>
      <c r="AD11" s="1832"/>
      <c r="AE11" s="1832"/>
      <c r="AF11" s="1832"/>
    </row>
    <row r="12" spans="1:33" s="256" customFormat="1" ht="13.5" thickBot="1">
      <c r="A12" s="151"/>
      <c r="B12" s="1592" t="s">
        <v>188</v>
      </c>
      <c r="C12" s="1592"/>
      <c r="D12" s="1592"/>
      <c r="E12" s="1592"/>
      <c r="F12" s="1592"/>
      <c r="G12" s="1592"/>
      <c r="H12" s="157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833"/>
      <c r="AD12" s="1833"/>
      <c r="AE12" s="1833"/>
      <c r="AF12" s="1833"/>
    </row>
    <row r="13" spans="1:33" s="256" customFormat="1" ht="14.25" thickTop="1" thickBot="1">
      <c r="A13" s="151"/>
      <c r="B13" s="1602" t="s">
        <v>57</v>
      </c>
      <c r="C13" s="1602"/>
      <c r="D13" s="1602"/>
      <c r="E13" s="876" t="s">
        <v>109</v>
      </c>
      <c r="F13" s="257" t="s">
        <v>203</v>
      </c>
      <c r="G13" s="153" t="s">
        <v>195</v>
      </c>
      <c r="H13" s="107"/>
      <c r="I13" s="605"/>
      <c r="J13" s="605"/>
      <c r="K13" s="605"/>
      <c r="L13" s="605"/>
      <c r="M13" s="605"/>
      <c r="N13" s="605"/>
      <c r="O13" s="605"/>
      <c r="P13" s="605"/>
      <c r="Q13" s="605"/>
      <c r="R13" s="605"/>
      <c r="S13" s="605"/>
      <c r="T13" s="605"/>
      <c r="U13" s="605"/>
      <c r="V13" s="605"/>
      <c r="W13" s="1542"/>
      <c r="X13" s="4"/>
      <c r="Y13" s="4"/>
      <c r="Z13" s="4"/>
      <c r="AA13" s="4"/>
      <c r="AB13" s="4"/>
      <c r="AC13" s="1833"/>
      <c r="AD13" s="1833"/>
      <c r="AE13" s="1833"/>
      <c r="AF13" s="1833"/>
    </row>
    <row r="14" spans="1:33" ht="13.5" thickTop="1">
      <c r="A14" s="749"/>
      <c r="B14" s="881"/>
      <c r="C14" s="477"/>
      <c r="D14" s="6"/>
      <c r="E14" s="6"/>
      <c r="F14" s="6"/>
      <c r="G14" s="6"/>
      <c r="H14" s="6"/>
      <c r="I14" s="6"/>
      <c r="J14" s="6"/>
      <c r="K14" s="6"/>
      <c r="L14" s="6"/>
      <c r="M14" s="6"/>
      <c r="N14" s="657"/>
      <c r="O14" s="657"/>
      <c r="P14" s="657"/>
      <c r="Q14" s="657"/>
      <c r="R14" s="657"/>
      <c r="S14" s="657"/>
      <c r="T14" s="657"/>
      <c r="U14" s="657"/>
      <c r="V14" s="657"/>
      <c r="W14" s="657"/>
      <c r="X14" s="657"/>
      <c r="Y14" s="657"/>
      <c r="Z14" s="657"/>
      <c r="AA14" s="657"/>
      <c r="AB14" s="657"/>
      <c r="AC14" s="657"/>
      <c r="AD14" s="657"/>
      <c r="AE14" s="657"/>
      <c r="AF14" s="657"/>
      <c r="AG14" s="1"/>
    </row>
    <row r="15" spans="1:33">
      <c r="A15" s="882"/>
      <c r="B15" s="734"/>
      <c r="C15" s="685" t="s">
        <v>111</v>
      </c>
      <c r="D15" s="785"/>
      <c r="E15" s="785"/>
      <c r="F15" s="785"/>
      <c r="G15" s="785"/>
      <c r="H15" s="785"/>
      <c r="I15" s="1834"/>
      <c r="J15" s="1834"/>
      <c r="K15" s="1834"/>
      <c r="L15" s="1834"/>
      <c r="M15" s="1834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66"/>
    </row>
    <row r="16" spans="1:33" ht="13.5">
      <c r="A16" s="730" t="s">
        <v>112</v>
      </c>
      <c r="B16" s="732">
        <v>2051</v>
      </c>
      <c r="C16" s="878" t="s">
        <v>409</v>
      </c>
      <c r="D16" s="785"/>
      <c r="E16" s="785"/>
      <c r="F16" s="785"/>
      <c r="G16" s="785"/>
      <c r="H16" s="785"/>
      <c r="I16" s="1834"/>
      <c r="J16" s="1834"/>
      <c r="K16" s="1834"/>
      <c r="L16" s="1834"/>
      <c r="M16" s="1834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66"/>
    </row>
    <row r="17" spans="1:33" ht="27">
      <c r="A17" s="730"/>
      <c r="B17" s="883">
        <v>0.10199999999999999</v>
      </c>
      <c r="C17" s="878" t="s">
        <v>410</v>
      </c>
      <c r="D17" s="785"/>
      <c r="E17" s="785"/>
      <c r="F17" s="785"/>
      <c r="G17" s="785"/>
      <c r="H17" s="785"/>
      <c r="I17" s="1834"/>
      <c r="J17" s="1834"/>
      <c r="K17" s="1834"/>
      <c r="L17" s="1834"/>
      <c r="M17" s="1834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66"/>
    </row>
    <row r="18" spans="1:33">
      <c r="A18" s="730"/>
      <c r="B18" s="734">
        <v>60</v>
      </c>
      <c r="C18" s="880" t="s">
        <v>46</v>
      </c>
      <c r="D18" s="785"/>
      <c r="E18" s="785"/>
      <c r="F18" s="785"/>
      <c r="G18" s="785"/>
      <c r="H18" s="785"/>
      <c r="I18" s="1834"/>
      <c r="J18" s="1834"/>
      <c r="K18" s="1834"/>
      <c r="L18" s="1834"/>
      <c r="M18" s="1834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66"/>
    </row>
    <row r="19" spans="1:33">
      <c r="A19" s="730"/>
      <c r="B19" s="735" t="s">
        <v>224</v>
      </c>
      <c r="C19" s="880" t="s">
        <v>117</v>
      </c>
      <c r="D19" s="736"/>
      <c r="E19" s="674">
        <v>0</v>
      </c>
      <c r="F19" s="736">
        <v>300</v>
      </c>
      <c r="G19" s="736">
        <f>SUM(E19:F19)</f>
        <v>300</v>
      </c>
      <c r="H19" s="736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1835"/>
      <c r="X19" s="207"/>
      <c r="Y19" s="207"/>
      <c r="Z19" s="207"/>
      <c r="AA19" s="207"/>
      <c r="AB19" s="207"/>
      <c r="AC19" s="1832"/>
      <c r="AD19" s="1832"/>
      <c r="AE19" s="1832"/>
      <c r="AF19" s="1832"/>
    </row>
    <row r="20" spans="1:33">
      <c r="A20" s="730"/>
      <c r="B20" s="735" t="s">
        <v>252</v>
      </c>
      <c r="C20" s="880" t="s">
        <v>191</v>
      </c>
      <c r="D20" s="738"/>
      <c r="E20" s="669">
        <v>0</v>
      </c>
      <c r="F20" s="675">
        <v>3000</v>
      </c>
      <c r="G20" s="675">
        <f>SUM(E20:F20)</f>
        <v>3000</v>
      </c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1835"/>
      <c r="X20" s="207"/>
      <c r="Y20" s="207"/>
      <c r="Z20" s="207"/>
      <c r="AA20" s="207"/>
      <c r="AB20" s="207"/>
      <c r="AC20" s="1832"/>
      <c r="AD20" s="1832"/>
      <c r="AE20" s="1832"/>
      <c r="AF20" s="1832"/>
    </row>
    <row r="21" spans="1:33" ht="16.5" customHeight="1">
      <c r="A21" s="730" t="s">
        <v>107</v>
      </c>
      <c r="B21" s="734">
        <v>60</v>
      </c>
      <c r="C21" s="880" t="s">
        <v>46</v>
      </c>
      <c r="D21" s="738"/>
      <c r="E21" s="672">
        <f>SUM(E19:E20)</f>
        <v>0</v>
      </c>
      <c r="F21" s="884">
        <f>SUM(F19:F20)</f>
        <v>3300</v>
      </c>
      <c r="G21" s="884">
        <f>SUM(G19:G20)</f>
        <v>3300</v>
      </c>
      <c r="H21" s="1215" t="s">
        <v>444</v>
      </c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1832"/>
      <c r="AD21" s="1832"/>
      <c r="AE21" s="1832"/>
      <c r="AF21" s="1832"/>
    </row>
    <row r="22" spans="1:33" ht="26.45" customHeight="1">
      <c r="A22" s="730" t="s">
        <v>107</v>
      </c>
      <c r="B22" s="883">
        <v>0.10199999999999999</v>
      </c>
      <c r="C22" s="732" t="s">
        <v>411</v>
      </c>
      <c r="D22" s="738"/>
      <c r="E22" s="669">
        <f t="shared" ref="E22:G24" si="0">E21</f>
        <v>0</v>
      </c>
      <c r="F22" s="791">
        <f t="shared" si="0"/>
        <v>3300</v>
      </c>
      <c r="G22" s="791">
        <f t="shared" si="0"/>
        <v>3300</v>
      </c>
      <c r="H22" s="738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1832"/>
      <c r="AD22" s="1832"/>
      <c r="AE22" s="1832"/>
      <c r="AF22" s="1832"/>
    </row>
    <row r="23" spans="1:33" ht="19.899999999999999" customHeight="1">
      <c r="A23" s="730" t="s">
        <v>107</v>
      </c>
      <c r="B23" s="732">
        <v>2051</v>
      </c>
      <c r="C23" s="878" t="s">
        <v>409</v>
      </c>
      <c r="D23" s="791"/>
      <c r="E23" s="669">
        <f t="shared" si="0"/>
        <v>0</v>
      </c>
      <c r="F23" s="791">
        <f t="shared" si="0"/>
        <v>3300</v>
      </c>
      <c r="G23" s="791">
        <f t="shared" si="0"/>
        <v>3300</v>
      </c>
      <c r="H23" s="738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1832"/>
      <c r="AD23" s="1832"/>
      <c r="AE23" s="1832"/>
      <c r="AF23" s="1832"/>
    </row>
    <row r="24" spans="1:33" ht="16.149999999999999" customHeight="1">
      <c r="A24" s="744" t="s">
        <v>107</v>
      </c>
      <c r="B24" s="885"/>
      <c r="C24" s="199" t="s">
        <v>111</v>
      </c>
      <c r="D24" s="791"/>
      <c r="E24" s="669">
        <f t="shared" si="0"/>
        <v>0</v>
      </c>
      <c r="F24" s="791">
        <f t="shared" si="0"/>
        <v>3300</v>
      </c>
      <c r="G24" s="791">
        <f t="shared" si="0"/>
        <v>3300</v>
      </c>
      <c r="H24" s="738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1832"/>
      <c r="AD24" s="1832"/>
      <c r="AE24" s="1832"/>
      <c r="AF24" s="1832"/>
    </row>
    <row r="25" spans="1:33" ht="15" customHeight="1">
      <c r="A25" s="744" t="s">
        <v>107</v>
      </c>
      <c r="B25" s="885"/>
      <c r="C25" s="745" t="s">
        <v>145</v>
      </c>
      <c r="D25" s="791"/>
      <c r="E25" s="669">
        <f>E24</f>
        <v>0</v>
      </c>
      <c r="F25" s="791">
        <f>F24</f>
        <v>3300</v>
      </c>
      <c r="G25" s="791">
        <f>G24</f>
        <v>3300</v>
      </c>
      <c r="H25" s="738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1832"/>
      <c r="AD25" s="1832"/>
      <c r="AE25" s="1832"/>
      <c r="AF25" s="1832"/>
    </row>
    <row r="26" spans="1:33">
      <c r="A26" s="1640" t="s">
        <v>445</v>
      </c>
      <c r="B26" s="1640"/>
      <c r="C26" s="1640"/>
      <c r="D26" s="738"/>
      <c r="E26" s="671"/>
      <c r="F26" s="738"/>
      <c r="G26" s="738"/>
      <c r="H26" s="738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1832"/>
      <c r="AD26" s="1832"/>
      <c r="AE26" s="1832"/>
      <c r="AF26" s="1832"/>
    </row>
    <row r="27" spans="1:33">
      <c r="A27" s="1436" t="s">
        <v>444</v>
      </c>
      <c r="B27" s="1675" t="s">
        <v>553</v>
      </c>
      <c r="C27" s="1675"/>
      <c r="D27" s="1675"/>
      <c r="E27" s="1675"/>
      <c r="F27" s="1675"/>
      <c r="G27" s="1675"/>
      <c r="I27" s="1832"/>
      <c r="J27" s="1836"/>
      <c r="K27" s="1832"/>
      <c r="L27" s="1832"/>
      <c r="M27" s="1832"/>
      <c r="N27" s="1832"/>
      <c r="O27" s="1832"/>
      <c r="P27" s="1832"/>
      <c r="Q27" s="1832"/>
      <c r="R27" s="1832"/>
      <c r="S27" s="1832"/>
      <c r="T27" s="1832"/>
      <c r="U27" s="1832"/>
      <c r="V27" s="1832"/>
      <c r="W27" s="1832"/>
      <c r="X27" s="1832"/>
      <c r="Y27" s="1832"/>
      <c r="Z27" s="1832"/>
      <c r="AA27" s="1832"/>
      <c r="AB27" s="1832"/>
      <c r="AC27" s="1832"/>
      <c r="AD27" s="1832"/>
      <c r="AE27" s="1832"/>
      <c r="AF27" s="1832"/>
    </row>
    <row r="28" spans="1:33">
      <c r="C28" s="1832"/>
      <c r="D28" s="1731"/>
      <c r="E28" s="918"/>
      <c r="F28" s="1731"/>
      <c r="G28" s="918"/>
      <c r="H28" s="918"/>
      <c r="I28" s="1832"/>
      <c r="J28" s="1836"/>
      <c r="K28" s="1832"/>
      <c r="L28" s="1832"/>
      <c r="M28" s="1832"/>
      <c r="N28" s="1832"/>
      <c r="O28" s="1832"/>
      <c r="P28" s="1832"/>
      <c r="Q28" s="1832"/>
      <c r="R28" s="1832"/>
      <c r="S28" s="1832"/>
      <c r="T28" s="1832"/>
      <c r="U28" s="1832"/>
      <c r="V28" s="1832"/>
      <c r="W28" s="1832"/>
      <c r="X28" s="1832"/>
      <c r="Y28" s="1832"/>
      <c r="Z28" s="1832"/>
      <c r="AA28" s="1832"/>
      <c r="AB28" s="1832"/>
      <c r="AC28" s="1832"/>
      <c r="AD28" s="1832"/>
      <c r="AE28" s="1832"/>
      <c r="AF28" s="1832"/>
    </row>
    <row r="29" spans="1:33">
      <c r="C29" s="1832"/>
      <c r="D29" s="1837"/>
      <c r="E29" s="1837"/>
      <c r="F29" s="1838"/>
      <c r="G29" s="1837"/>
      <c r="H29" s="1837"/>
      <c r="I29" s="1832"/>
      <c r="J29" s="1836"/>
      <c r="K29" s="1832"/>
      <c r="L29" s="1832"/>
      <c r="M29" s="1832"/>
      <c r="N29" s="1832"/>
      <c r="O29" s="1832"/>
      <c r="P29" s="1832"/>
      <c r="Q29" s="1832"/>
      <c r="R29" s="1832"/>
      <c r="S29" s="1832"/>
      <c r="T29" s="1832"/>
      <c r="U29" s="1832"/>
      <c r="V29" s="1832"/>
      <c r="W29" s="1832"/>
      <c r="X29" s="1832"/>
      <c r="Y29" s="1832"/>
      <c r="Z29" s="1832"/>
      <c r="AA29" s="1832"/>
      <c r="AB29" s="1832"/>
      <c r="AC29" s="1832"/>
      <c r="AD29" s="1832"/>
      <c r="AE29" s="1832"/>
      <c r="AF29" s="1832"/>
    </row>
    <row r="30" spans="1:33">
      <c r="I30" s="1832"/>
      <c r="J30" s="1836"/>
      <c r="K30" s="1832"/>
      <c r="L30" s="1832"/>
      <c r="M30" s="1832"/>
      <c r="N30" s="1832"/>
      <c r="O30" s="1832"/>
      <c r="P30" s="1832"/>
      <c r="Q30" s="1832"/>
      <c r="R30" s="1832"/>
      <c r="S30" s="1832"/>
      <c r="T30" s="1832"/>
      <c r="U30" s="1832"/>
      <c r="V30" s="1832"/>
      <c r="W30" s="1832"/>
      <c r="X30" s="1832"/>
      <c r="Y30" s="1832"/>
      <c r="Z30" s="1832"/>
      <c r="AA30" s="1832"/>
      <c r="AB30" s="1832"/>
      <c r="AC30" s="1832"/>
      <c r="AD30" s="1832"/>
      <c r="AE30" s="1832"/>
      <c r="AF30" s="1832"/>
    </row>
    <row r="31" spans="1:33">
      <c r="I31" s="1832"/>
      <c r="J31" s="1836"/>
      <c r="K31" s="1832"/>
      <c r="L31" s="1832"/>
      <c r="M31" s="1832"/>
      <c r="N31" s="1832"/>
      <c r="O31" s="1832"/>
      <c r="P31" s="1832"/>
      <c r="Q31" s="1832"/>
      <c r="R31" s="1832"/>
      <c r="S31" s="1832"/>
      <c r="T31" s="1832"/>
      <c r="U31" s="1832"/>
      <c r="V31" s="1832"/>
      <c r="W31" s="1832"/>
      <c r="X31" s="1832"/>
      <c r="Y31" s="1832"/>
      <c r="Z31" s="1832"/>
      <c r="AA31" s="1832"/>
      <c r="AB31" s="1832"/>
      <c r="AC31" s="1832"/>
      <c r="AD31" s="1832"/>
      <c r="AE31" s="1832"/>
      <c r="AF31" s="1832"/>
    </row>
    <row r="32" spans="1:33">
      <c r="I32" s="1832"/>
      <c r="J32" s="1836"/>
      <c r="K32" s="1832"/>
      <c r="L32" s="1832"/>
      <c r="M32" s="1832"/>
      <c r="N32" s="1832"/>
      <c r="O32" s="1832"/>
      <c r="P32" s="1832"/>
      <c r="Q32" s="1832"/>
      <c r="R32" s="1832"/>
      <c r="S32" s="1832"/>
      <c r="T32" s="1832"/>
      <c r="U32" s="1832"/>
      <c r="V32" s="1832"/>
      <c r="W32" s="1832"/>
      <c r="X32" s="1832"/>
      <c r="Y32" s="1832"/>
      <c r="Z32" s="1832"/>
      <c r="AA32" s="1832"/>
      <c r="AB32" s="1832"/>
      <c r="AC32" s="1832"/>
      <c r="AD32" s="1832"/>
      <c r="AE32" s="1832"/>
      <c r="AF32" s="1832"/>
    </row>
    <row r="33" spans="9:32">
      <c r="I33" s="1832"/>
      <c r="J33" s="1836"/>
      <c r="K33" s="1832"/>
      <c r="L33" s="1832"/>
      <c r="M33" s="1832"/>
      <c r="N33" s="1832"/>
      <c r="O33" s="1832"/>
      <c r="P33" s="1832"/>
      <c r="Q33" s="1832"/>
      <c r="R33" s="1832"/>
      <c r="S33" s="1832"/>
      <c r="T33" s="1832"/>
      <c r="U33" s="1832"/>
      <c r="V33" s="1832"/>
      <c r="W33" s="1832"/>
      <c r="X33" s="1832"/>
      <c r="Y33" s="1832"/>
      <c r="Z33" s="1832"/>
      <c r="AA33" s="1832"/>
      <c r="AB33" s="1832"/>
      <c r="AC33" s="1832"/>
      <c r="AD33" s="1832"/>
      <c r="AE33" s="1832"/>
      <c r="AF33" s="1832"/>
    </row>
    <row r="34" spans="9:32">
      <c r="I34" s="1832"/>
      <c r="J34" s="1836"/>
      <c r="K34" s="1832"/>
      <c r="L34" s="1832"/>
      <c r="M34" s="1832"/>
      <c r="N34" s="1832"/>
      <c r="O34" s="1832"/>
      <c r="P34" s="1832"/>
      <c r="Q34" s="1832"/>
      <c r="R34" s="1832"/>
      <c r="S34" s="1832"/>
      <c r="T34" s="1832"/>
      <c r="U34" s="1832"/>
      <c r="V34" s="1832"/>
      <c r="W34" s="1832"/>
      <c r="X34" s="1832"/>
      <c r="Y34" s="1832"/>
      <c r="Z34" s="1832"/>
      <c r="AA34" s="1832"/>
      <c r="AB34" s="1832"/>
      <c r="AC34" s="1832"/>
      <c r="AD34" s="1832"/>
      <c r="AE34" s="1832"/>
      <c r="AF34" s="1832"/>
    </row>
    <row r="35" spans="9:32">
      <c r="I35" s="1832"/>
      <c r="J35" s="1836"/>
      <c r="K35" s="1832"/>
      <c r="L35" s="1832"/>
      <c r="M35" s="1832"/>
      <c r="N35" s="1832"/>
      <c r="O35" s="1832"/>
      <c r="P35" s="1832"/>
      <c r="Q35" s="1832"/>
      <c r="R35" s="1832"/>
      <c r="S35" s="1832"/>
      <c r="T35" s="1832"/>
      <c r="U35" s="1832"/>
      <c r="V35" s="1832"/>
      <c r="W35" s="1832"/>
      <c r="X35" s="1832"/>
      <c r="Y35" s="1832"/>
      <c r="Z35" s="1832"/>
      <c r="AA35" s="1832"/>
      <c r="AB35" s="1832"/>
      <c r="AC35" s="1832"/>
      <c r="AD35" s="1832"/>
      <c r="AE35" s="1832"/>
      <c r="AF35" s="1832"/>
    </row>
    <row r="36" spans="9:32">
      <c r="I36" s="1832"/>
      <c r="J36" s="1836"/>
      <c r="K36" s="1832"/>
      <c r="L36" s="1832"/>
      <c r="M36" s="1832"/>
      <c r="N36" s="1832"/>
      <c r="O36" s="1832"/>
      <c r="P36" s="1832"/>
      <c r="Q36" s="1832"/>
      <c r="R36" s="1832"/>
      <c r="S36" s="1832"/>
      <c r="T36" s="1832"/>
      <c r="U36" s="1832"/>
      <c r="V36" s="1832"/>
      <c r="W36" s="1832"/>
      <c r="X36" s="1832"/>
      <c r="Y36" s="1832"/>
      <c r="Z36" s="1832"/>
      <c r="AA36" s="1832"/>
      <c r="AB36" s="1832"/>
      <c r="AC36" s="1832"/>
      <c r="AD36" s="1832"/>
      <c r="AE36" s="1832"/>
      <c r="AF36" s="1832"/>
    </row>
    <row r="37" spans="9:32">
      <c r="I37" s="1832"/>
      <c r="J37" s="1836"/>
      <c r="K37" s="1832"/>
      <c r="L37" s="1832"/>
      <c r="M37" s="1832"/>
      <c r="N37" s="1832"/>
      <c r="O37" s="1832"/>
      <c r="P37" s="1832"/>
      <c r="Q37" s="1832"/>
      <c r="R37" s="1832"/>
      <c r="S37" s="1832"/>
      <c r="T37" s="1832"/>
      <c r="U37" s="1832"/>
      <c r="V37" s="1832"/>
      <c r="W37" s="1832"/>
      <c r="X37" s="1832"/>
      <c r="Y37" s="1832"/>
      <c r="Z37" s="1832"/>
      <c r="AA37" s="1832"/>
      <c r="AB37" s="1832"/>
      <c r="AC37" s="1832"/>
      <c r="AD37" s="1832"/>
      <c r="AE37" s="1832"/>
      <c r="AF37" s="1832"/>
    </row>
    <row r="38" spans="9:32">
      <c r="I38" s="1832"/>
      <c r="J38" s="1836"/>
      <c r="K38" s="1832"/>
      <c r="L38" s="1832"/>
      <c r="M38" s="1832"/>
      <c r="N38" s="1832"/>
      <c r="O38" s="1832"/>
      <c r="P38" s="1832"/>
      <c r="Q38" s="1832"/>
      <c r="R38" s="1832"/>
      <c r="S38" s="1832"/>
      <c r="T38" s="1832"/>
      <c r="U38" s="1832"/>
      <c r="V38" s="1832"/>
      <c r="W38" s="1832"/>
      <c r="X38" s="1832"/>
      <c r="Y38" s="1832"/>
      <c r="Z38" s="1832"/>
      <c r="AA38" s="1832"/>
      <c r="AB38" s="1832"/>
      <c r="AC38" s="1832"/>
      <c r="AD38" s="1832"/>
      <c r="AE38" s="1832"/>
      <c r="AF38" s="1832"/>
    </row>
    <row r="39" spans="9:32">
      <c r="I39" s="1832"/>
      <c r="J39" s="1836"/>
      <c r="K39" s="1832"/>
      <c r="L39" s="1832"/>
      <c r="M39" s="1832"/>
      <c r="N39" s="1832"/>
      <c r="O39" s="1832"/>
      <c r="P39" s="1832"/>
      <c r="Q39" s="1832"/>
      <c r="R39" s="1832"/>
      <c r="S39" s="1832"/>
      <c r="T39" s="1832"/>
      <c r="U39" s="1832"/>
      <c r="V39" s="1832"/>
      <c r="W39" s="1832"/>
      <c r="X39" s="1832"/>
      <c r="Y39" s="1832"/>
      <c r="Z39" s="1832"/>
      <c r="AA39" s="1832"/>
      <c r="AB39" s="1832"/>
      <c r="AC39" s="1832"/>
      <c r="AD39" s="1832"/>
      <c r="AE39" s="1832"/>
      <c r="AF39" s="1832"/>
    </row>
    <row r="40" spans="9:32">
      <c r="I40" s="1832"/>
      <c r="J40" s="1836"/>
      <c r="K40" s="1832"/>
      <c r="L40" s="1832"/>
      <c r="M40" s="1832"/>
      <c r="N40" s="1832"/>
      <c r="O40" s="1832"/>
      <c r="P40" s="1832"/>
      <c r="Q40" s="1832"/>
      <c r="R40" s="1832"/>
      <c r="S40" s="1832"/>
      <c r="T40" s="1832"/>
      <c r="U40" s="1832"/>
      <c r="V40" s="1832"/>
      <c r="W40" s="1832"/>
      <c r="X40" s="1832"/>
      <c r="Y40" s="1832"/>
      <c r="Z40" s="1832"/>
      <c r="AA40" s="1832"/>
      <c r="AB40" s="1832"/>
      <c r="AC40" s="1832"/>
      <c r="AD40" s="1832"/>
      <c r="AE40" s="1832"/>
      <c r="AF40" s="1832"/>
    </row>
    <row r="41" spans="9:32">
      <c r="I41" s="1832"/>
      <c r="J41" s="1836"/>
      <c r="K41" s="1832"/>
      <c r="L41" s="1832"/>
      <c r="M41" s="1832"/>
      <c r="N41" s="1832"/>
      <c r="O41" s="1832"/>
      <c r="P41" s="1832"/>
      <c r="Q41" s="1832"/>
      <c r="R41" s="1832"/>
      <c r="S41" s="1832"/>
      <c r="T41" s="1832"/>
      <c r="U41" s="1832"/>
      <c r="V41" s="1832"/>
      <c r="W41" s="1832"/>
      <c r="X41" s="1832"/>
      <c r="Y41" s="1832"/>
      <c r="Z41" s="1832"/>
      <c r="AA41" s="1832"/>
      <c r="AB41" s="1832"/>
      <c r="AC41" s="1832"/>
      <c r="AD41" s="1832"/>
      <c r="AE41" s="1832"/>
      <c r="AF41" s="1832"/>
    </row>
    <row r="42" spans="9:32">
      <c r="I42" s="1832"/>
      <c r="J42" s="1836"/>
      <c r="K42" s="1832"/>
      <c r="L42" s="1832"/>
      <c r="M42" s="1832"/>
      <c r="N42" s="1832"/>
      <c r="O42" s="1832"/>
      <c r="P42" s="1832"/>
      <c r="Q42" s="1832"/>
      <c r="R42" s="1832"/>
      <c r="S42" s="1832"/>
      <c r="T42" s="1832"/>
      <c r="U42" s="1832"/>
      <c r="V42" s="1832"/>
      <c r="W42" s="1832"/>
      <c r="X42" s="1832"/>
      <c r="Y42" s="1832"/>
      <c r="Z42" s="1832"/>
      <c r="AA42" s="1832"/>
      <c r="AB42" s="1832"/>
      <c r="AC42" s="1832"/>
      <c r="AD42" s="1832"/>
      <c r="AE42" s="1832"/>
      <c r="AF42" s="1832"/>
    </row>
    <row r="43" spans="9:32">
      <c r="I43" s="1832"/>
      <c r="J43" s="1836"/>
      <c r="K43" s="1832"/>
      <c r="L43" s="1832"/>
      <c r="M43" s="1832"/>
      <c r="N43" s="1832"/>
      <c r="O43" s="1832"/>
      <c r="P43" s="1832"/>
      <c r="Q43" s="1832"/>
      <c r="R43" s="1832"/>
      <c r="S43" s="1832"/>
      <c r="T43" s="1832"/>
      <c r="U43" s="1832"/>
      <c r="V43" s="1832"/>
      <c r="W43" s="1832"/>
      <c r="X43" s="1832"/>
      <c r="Y43" s="1832"/>
      <c r="Z43" s="1832"/>
      <c r="AA43" s="1832"/>
      <c r="AB43" s="1832"/>
      <c r="AC43" s="1832"/>
      <c r="AD43" s="1832"/>
      <c r="AE43" s="1832"/>
      <c r="AF43" s="1832"/>
    </row>
    <row r="44" spans="9:32">
      <c r="I44" s="1832"/>
      <c r="J44" s="1836"/>
      <c r="K44" s="1832"/>
      <c r="L44" s="1832"/>
      <c r="M44" s="1832"/>
      <c r="N44" s="1832"/>
      <c r="O44" s="1832"/>
      <c r="P44" s="1832"/>
      <c r="Q44" s="1832"/>
      <c r="R44" s="1832"/>
      <c r="S44" s="1832"/>
      <c r="T44" s="1832"/>
      <c r="U44" s="1832"/>
      <c r="V44" s="1832"/>
      <c r="W44" s="1832"/>
      <c r="X44" s="1832"/>
      <c r="Y44" s="1832"/>
      <c r="Z44" s="1832"/>
      <c r="AA44" s="1832"/>
      <c r="AB44" s="1832"/>
      <c r="AC44" s="1832"/>
      <c r="AD44" s="1832"/>
      <c r="AE44" s="1832"/>
      <c r="AF44" s="1832"/>
    </row>
    <row r="45" spans="9:32">
      <c r="I45" s="1832"/>
      <c r="J45" s="1836"/>
      <c r="K45" s="1832"/>
      <c r="L45" s="1832"/>
      <c r="M45" s="1832"/>
      <c r="N45" s="1832"/>
      <c r="O45" s="1832"/>
      <c r="P45" s="1832"/>
      <c r="Q45" s="1832"/>
      <c r="R45" s="1832"/>
      <c r="S45" s="1832"/>
      <c r="T45" s="1832"/>
      <c r="U45" s="1832"/>
      <c r="V45" s="1832"/>
      <c r="W45" s="1832"/>
      <c r="X45" s="1832"/>
      <c r="Y45" s="1832"/>
      <c r="Z45" s="1832"/>
      <c r="AA45" s="1832"/>
      <c r="AB45" s="1832"/>
      <c r="AC45" s="1832"/>
      <c r="AD45" s="1832"/>
      <c r="AE45" s="1832"/>
      <c r="AF45" s="1832"/>
    </row>
  </sheetData>
  <autoFilter ref="A13:AE13">
    <filterColumn colId="1" showButton="0"/>
    <filterColumn colId="2" showButton="0"/>
    <filterColumn colId="7"/>
  </autoFilter>
  <mergeCells count="13">
    <mergeCell ref="I11:R11"/>
    <mergeCell ref="S11:AB11"/>
    <mergeCell ref="I12:M12"/>
    <mergeCell ref="N12:R12"/>
    <mergeCell ref="S12:W12"/>
    <mergeCell ref="X12:AB12"/>
    <mergeCell ref="A26:C26"/>
    <mergeCell ref="B27:G27"/>
    <mergeCell ref="A1:G1"/>
    <mergeCell ref="A3:G3"/>
    <mergeCell ref="B4:G4"/>
    <mergeCell ref="B12:G12"/>
    <mergeCell ref="B13:D13"/>
  </mergeCells>
  <pageMargins left="0.74803149606299213" right="0.74803149606299213" top="0.74803149606299213" bottom="4.1338582677165361" header="0.35433070866141736" footer="3.6614173228346458"/>
  <pageSetup paperSize="9" firstPageNumber="33" orientation="portrait" useFirstPageNumber="1" r:id="rId1"/>
  <headerFooter alignWithMargins="0">
    <oddFooter>&amp;C&amp;"Times New Roman,Regular"&amp;11&amp;P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syncVertical="1" syncRef="A37" transitionEvaluation="1" codeName="Sheet42"/>
  <dimension ref="A1:AH238"/>
  <sheetViews>
    <sheetView view="pageBreakPreview" topLeftCell="A37" zoomScaleSheetLayoutView="100" workbookViewId="0">
      <selection activeCell="A44" sqref="A44"/>
    </sheetView>
  </sheetViews>
  <sheetFormatPr defaultColWidth="12.42578125" defaultRowHeight="12.75"/>
  <cols>
    <col min="1" max="1" width="5.28515625" style="1401" customWidth="1"/>
    <col min="2" max="2" width="8.85546875" style="1402" customWidth="1"/>
    <col min="3" max="3" width="33.28515625" style="1403" customWidth="1"/>
    <col min="4" max="4" width="7.42578125" style="1404" customWidth="1"/>
    <col min="5" max="5" width="9.42578125" style="1404" customWidth="1"/>
    <col min="6" max="6" width="10.5703125" style="1" customWidth="1"/>
    <col min="7" max="7" width="9" style="1" customWidth="1"/>
    <col min="8" max="8" width="3.7109375" style="1" customWidth="1"/>
    <col min="9" max="9" width="7.7109375" style="1" customWidth="1"/>
    <col min="10" max="10" width="7.140625" style="1" customWidth="1"/>
    <col min="11" max="11" width="6.5703125" style="1" customWidth="1"/>
    <col min="12" max="12" width="9" style="1" customWidth="1"/>
    <col min="13" max="13" width="11" style="1" customWidth="1"/>
    <col min="14" max="14" width="8" style="1" customWidth="1"/>
    <col min="15" max="22" width="5.7109375" style="1" customWidth="1"/>
    <col min="23" max="23" width="8.7109375" style="1" customWidth="1"/>
    <col min="24" max="29" width="5.7109375" style="1" customWidth="1"/>
    <col min="30" max="16384" width="12.42578125" style="1"/>
  </cols>
  <sheetData>
    <row r="1" spans="1:34">
      <c r="A1" s="1588" t="s">
        <v>104</v>
      </c>
      <c r="B1" s="1588"/>
      <c r="C1" s="1588"/>
      <c r="D1" s="1588"/>
      <c r="E1" s="1588"/>
      <c r="F1" s="1588"/>
      <c r="G1" s="1588"/>
      <c r="H1" s="1348"/>
      <c r="I1" s="1544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657"/>
      <c r="W1" s="657"/>
      <c r="X1" s="657"/>
      <c r="Y1" s="657"/>
      <c r="Z1" s="657"/>
      <c r="AA1" s="657"/>
      <c r="AB1" s="657"/>
      <c r="AC1" s="657"/>
      <c r="AD1" s="657"/>
      <c r="AE1" s="657"/>
    </row>
    <row r="2" spans="1:34">
      <c r="A2" s="1588" t="s">
        <v>105</v>
      </c>
      <c r="B2" s="1588"/>
      <c r="C2" s="1588"/>
      <c r="D2" s="1588"/>
      <c r="E2" s="1588"/>
      <c r="F2" s="1588"/>
      <c r="G2" s="1588"/>
      <c r="H2" s="1348"/>
      <c r="I2" s="1544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657"/>
      <c r="Z2" s="657"/>
      <c r="AA2" s="657"/>
      <c r="AB2" s="657"/>
      <c r="AC2" s="657"/>
      <c r="AD2" s="657"/>
      <c r="AE2" s="657"/>
    </row>
    <row r="3" spans="1:34">
      <c r="A3" s="1348"/>
      <c r="B3" s="1348"/>
      <c r="C3" s="1348"/>
      <c r="D3" s="1348"/>
      <c r="E3" s="1348"/>
      <c r="F3" s="1348"/>
      <c r="G3" s="1348"/>
      <c r="H3" s="1348"/>
      <c r="I3" s="1544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</row>
    <row r="4" spans="1:34" s="104" customFormat="1">
      <c r="A4" s="1589" t="s">
        <v>245</v>
      </c>
      <c r="B4" s="1589"/>
      <c r="C4" s="1589"/>
      <c r="D4" s="1589"/>
      <c r="E4" s="1589"/>
      <c r="F4" s="1589"/>
      <c r="G4" s="1589"/>
      <c r="H4" s="1319"/>
      <c r="I4" s="331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</row>
    <row r="5" spans="1:34" s="104" customFormat="1" ht="13.5">
      <c r="A5" s="125"/>
      <c r="B5" s="1590"/>
      <c r="C5" s="1590"/>
      <c r="D5" s="1590"/>
      <c r="E5" s="1590"/>
      <c r="F5" s="1590"/>
      <c r="G5" s="1590"/>
      <c r="H5" s="1320"/>
      <c r="I5" s="154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</row>
    <row r="6" spans="1:34" s="104" customFormat="1">
      <c r="A6" s="125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</row>
    <row r="7" spans="1:34" s="104" customFormat="1">
      <c r="A7" s="125"/>
      <c r="B7" s="138" t="s">
        <v>32</v>
      </c>
      <c r="C7" s="104" t="s">
        <v>33</v>
      </c>
      <c r="D7" s="139" t="s">
        <v>108</v>
      </c>
      <c r="E7" s="106">
        <v>649772</v>
      </c>
      <c r="F7" s="106">
        <v>29775</v>
      </c>
      <c r="G7" s="106">
        <f>SUM(E7:F7)</f>
        <v>679547</v>
      </c>
      <c r="H7" s="106"/>
      <c r="I7" s="106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</row>
    <row r="8" spans="1:34" s="104" customFormat="1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107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4" s="104" customFormat="1">
      <c r="A9" s="125"/>
      <c r="B9" s="138"/>
      <c r="C9" s="141" t="s">
        <v>192</v>
      </c>
      <c r="D9" s="142" t="s">
        <v>108</v>
      </c>
      <c r="E9" s="107">
        <f>G38</f>
        <v>50499</v>
      </c>
      <c r="F9" s="1349">
        <v>0</v>
      </c>
      <c r="G9" s="107">
        <f>SUM(E9:F9)</f>
        <v>50499</v>
      </c>
      <c r="H9" s="107"/>
      <c r="I9" s="107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</row>
    <row r="10" spans="1:34" s="104" customFormat="1">
      <c r="A10" s="125"/>
      <c r="B10" s="145" t="s">
        <v>107</v>
      </c>
      <c r="C10" s="104" t="s">
        <v>54</v>
      </c>
      <c r="D10" s="146" t="s">
        <v>108</v>
      </c>
      <c r="E10" s="147">
        <f>SUM(E7:E9)</f>
        <v>700271</v>
      </c>
      <c r="F10" s="147">
        <f>SUM(F7:F9)</f>
        <v>29775</v>
      </c>
      <c r="G10" s="147">
        <f>SUM(E10:F10)</f>
        <v>730046</v>
      </c>
      <c r="H10" s="106"/>
      <c r="I10" s="106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</row>
    <row r="11" spans="1:34" s="104" customFormat="1">
      <c r="A11" s="125"/>
      <c r="B11" s="138"/>
      <c r="D11" s="105"/>
      <c r="E11" s="105"/>
      <c r="F11" s="139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</row>
    <row r="12" spans="1:34" s="104" customFormat="1">
      <c r="A12" s="125"/>
      <c r="B12" s="138" t="s">
        <v>55</v>
      </c>
      <c r="C12" s="104" t="s">
        <v>56</v>
      </c>
      <c r="F12" s="149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05"/>
      <c r="AD12" s="105"/>
      <c r="AE12" s="105"/>
    </row>
    <row r="13" spans="1:34" s="104" customFormat="1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05"/>
      <c r="AD13" s="105"/>
      <c r="AE13" s="105"/>
    </row>
    <row r="14" spans="1:34" s="104" customFormat="1" ht="14.25" thickTop="1" thickBot="1">
      <c r="A14" s="151"/>
      <c r="B14" s="1322"/>
      <c r="C14" s="1322" t="s">
        <v>57</v>
      </c>
      <c r="D14" s="1322"/>
      <c r="E14" s="1322" t="s">
        <v>109</v>
      </c>
      <c r="F14" s="1322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05"/>
      <c r="AD14" s="105"/>
      <c r="AE14" s="105"/>
    </row>
    <row r="15" spans="1:34" s="104" customFormat="1" ht="13.5" thickTop="1">
      <c r="A15" s="106"/>
      <c r="B15" s="142"/>
      <c r="C15" s="142"/>
      <c r="D15" s="142"/>
      <c r="E15" s="142"/>
      <c r="F15" s="142"/>
      <c r="G15" s="107"/>
      <c r="H15" s="107"/>
      <c r="I15" s="107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</row>
    <row r="16" spans="1:34">
      <c r="A16" s="2"/>
      <c r="B16" s="3"/>
      <c r="C16" s="1350" t="s">
        <v>111</v>
      </c>
      <c r="D16" s="1351"/>
      <c r="E16" s="1351"/>
      <c r="F16" s="1351"/>
      <c r="G16" s="1352"/>
      <c r="H16" s="1352"/>
      <c r="I16" s="1352"/>
      <c r="J16" s="1353"/>
      <c r="K16" s="1351"/>
      <c r="L16" s="1351"/>
      <c r="M16" s="1351"/>
      <c r="N16" s="1354"/>
      <c r="O16" s="4"/>
      <c r="P16" s="4"/>
      <c r="Q16" s="4"/>
      <c r="R16" s="4"/>
      <c r="S16" s="665"/>
      <c r="T16" s="4"/>
      <c r="U16" s="4"/>
      <c r="V16" s="4"/>
      <c r="W16" s="4"/>
      <c r="X16" s="665"/>
      <c r="Y16" s="4"/>
      <c r="Z16" s="4"/>
      <c r="AA16" s="4"/>
      <c r="AB16" s="4"/>
      <c r="AC16" s="665"/>
      <c r="AD16" s="4"/>
      <c r="AE16" s="4"/>
      <c r="AF16" s="5"/>
      <c r="AG16" s="5"/>
      <c r="AH16" s="278"/>
    </row>
    <row r="17" spans="1:33" ht="14.1" customHeight="1">
      <c r="A17" s="2" t="s">
        <v>112</v>
      </c>
      <c r="B17" s="1355">
        <v>2401</v>
      </c>
      <c r="C17" s="1350" t="s">
        <v>106</v>
      </c>
      <c r="D17" s="1356"/>
      <c r="E17" s="1356"/>
      <c r="F17" s="1356"/>
      <c r="G17" s="1352"/>
      <c r="H17" s="1352"/>
      <c r="I17" s="1352"/>
      <c r="J17" s="1356"/>
      <c r="K17" s="1356"/>
      <c r="L17" s="1356"/>
      <c r="M17" s="1356"/>
      <c r="N17" s="4"/>
      <c r="O17" s="4"/>
      <c r="P17" s="4"/>
      <c r="Q17" s="4"/>
      <c r="R17" s="665"/>
      <c r="S17" s="4"/>
      <c r="T17" s="4"/>
      <c r="U17" s="4"/>
      <c r="V17" s="4"/>
      <c r="W17" s="665"/>
      <c r="X17" s="4"/>
      <c r="Y17" s="4"/>
      <c r="Z17" s="4"/>
      <c r="AA17" s="4"/>
      <c r="AB17" s="665"/>
      <c r="AC17" s="4"/>
      <c r="AD17" s="4"/>
      <c r="AE17" s="4"/>
      <c r="AF17" s="5"/>
      <c r="AG17" s="278"/>
    </row>
    <row r="18" spans="1:33" ht="14.1" customHeight="1">
      <c r="A18" s="2"/>
      <c r="B18" s="1357">
        <v>1E-3</v>
      </c>
      <c r="C18" s="1350" t="s">
        <v>113</v>
      </c>
      <c r="D18" s="1356"/>
      <c r="E18" s="1356"/>
      <c r="F18" s="1356"/>
      <c r="G18" s="1352"/>
      <c r="H18" s="1352"/>
      <c r="I18" s="1352"/>
      <c r="J18" s="1356"/>
      <c r="K18" s="1356"/>
      <c r="L18" s="1356"/>
      <c r="M18" s="1356"/>
      <c r="N18" s="4"/>
      <c r="O18" s="4"/>
      <c r="P18" s="4"/>
      <c r="Q18" s="4"/>
      <c r="R18" s="665"/>
      <c r="S18" s="4"/>
      <c r="T18" s="4"/>
      <c r="U18" s="4"/>
      <c r="V18" s="4"/>
      <c r="W18" s="665"/>
      <c r="X18" s="4"/>
      <c r="Y18" s="4"/>
      <c r="Z18" s="4"/>
      <c r="AA18" s="4"/>
      <c r="AB18" s="665"/>
      <c r="AC18" s="4"/>
      <c r="AD18" s="4"/>
      <c r="AE18" s="4"/>
      <c r="AF18" s="5"/>
      <c r="AG18" s="278"/>
    </row>
    <row r="19" spans="1:33" ht="15.75" customHeight="1">
      <c r="A19" s="2"/>
      <c r="B19" s="7">
        <v>1</v>
      </c>
      <c r="C19" s="2" t="s">
        <v>114</v>
      </c>
      <c r="D19" s="1356"/>
      <c r="E19" s="1356"/>
      <c r="F19" s="1356"/>
      <c r="G19" s="1352"/>
      <c r="H19" s="1352"/>
      <c r="I19" s="1352"/>
      <c r="J19" s="1356"/>
      <c r="K19" s="1356"/>
      <c r="L19" s="1356"/>
      <c r="M19" s="1356"/>
      <c r="N19" s="169"/>
      <c r="O19" s="4"/>
      <c r="P19" s="4"/>
      <c r="Q19" s="4"/>
      <c r="R19" s="665"/>
      <c r="S19" s="4"/>
      <c r="T19" s="4"/>
      <c r="U19" s="4"/>
      <c r="V19" s="4"/>
      <c r="W19" s="665"/>
      <c r="X19" s="4"/>
      <c r="Y19" s="4"/>
      <c r="Z19" s="4"/>
      <c r="AA19" s="4"/>
      <c r="AB19" s="665"/>
      <c r="AC19" s="4"/>
      <c r="AD19" s="4"/>
      <c r="AE19" s="4"/>
      <c r="AF19" s="5"/>
      <c r="AG19" s="278"/>
    </row>
    <row r="20" spans="1:33" ht="15" customHeight="1">
      <c r="A20" s="2"/>
      <c r="B20" s="3">
        <v>44</v>
      </c>
      <c r="C20" s="2" t="s">
        <v>115</v>
      </c>
      <c r="D20" s="1356"/>
      <c r="E20" s="1356"/>
      <c r="F20" s="1356"/>
      <c r="G20" s="1352"/>
      <c r="H20" s="1352"/>
      <c r="I20" s="1352"/>
      <c r="J20" s="1356"/>
      <c r="K20" s="169"/>
      <c r="L20" s="1356"/>
      <c r="M20" s="1356"/>
      <c r="N20" s="4"/>
      <c r="O20" s="4"/>
      <c r="P20" s="4"/>
      <c r="Q20" s="4"/>
      <c r="R20" s="665"/>
      <c r="S20" s="4"/>
      <c r="T20" s="4"/>
      <c r="U20" s="4"/>
      <c r="V20" s="4"/>
      <c r="W20" s="665"/>
      <c r="X20" s="4"/>
      <c r="Y20" s="4"/>
      <c r="Z20" s="4"/>
      <c r="AA20" s="4"/>
      <c r="AB20" s="665"/>
      <c r="AC20" s="4"/>
      <c r="AD20" s="4"/>
      <c r="AE20" s="4"/>
      <c r="AF20" s="5"/>
      <c r="AG20" s="278"/>
    </row>
    <row r="21" spans="1:33" ht="15" customHeight="1">
      <c r="A21" s="2"/>
      <c r="B21" s="1358" t="s">
        <v>215</v>
      </c>
      <c r="C21" s="2" t="s">
        <v>137</v>
      </c>
      <c r="D21" s="1359"/>
      <c r="E21" s="919">
        <v>0</v>
      </c>
      <c r="F21" s="169">
        <v>800</v>
      </c>
      <c r="G21" s="169">
        <f>SUM(E21:F21)</f>
        <v>800</v>
      </c>
      <c r="H21" s="169" t="s">
        <v>444</v>
      </c>
      <c r="I21" s="1493"/>
      <c r="J21" s="1494"/>
      <c r="K21" s="1493"/>
      <c r="L21" s="1726"/>
      <c r="M21" s="1727"/>
      <c r="N21" s="1726"/>
      <c r="O21" s="1726"/>
      <c r="P21" s="1726"/>
      <c r="Q21" s="1726"/>
      <c r="R21" s="1728"/>
      <c r="S21" s="1493"/>
      <c r="T21" s="1494"/>
      <c r="U21" s="1493"/>
      <c r="V21" s="1726"/>
      <c r="W21" s="1728"/>
      <c r="X21" s="1495"/>
      <c r="Y21" s="4"/>
      <c r="Z21" s="4"/>
      <c r="AA21" s="4"/>
      <c r="AB21" s="665"/>
      <c r="AC21" s="657"/>
      <c r="AD21" s="657"/>
      <c r="AE21" s="657"/>
    </row>
    <row r="22" spans="1:33" ht="15" customHeight="1">
      <c r="A22" s="2" t="s">
        <v>107</v>
      </c>
      <c r="B22" s="1360">
        <v>44</v>
      </c>
      <c r="C22" s="2" t="s">
        <v>115</v>
      </c>
      <c r="D22" s="169"/>
      <c r="E22" s="920">
        <f>SUM(E21:E21)</f>
        <v>0</v>
      </c>
      <c r="F22" s="434">
        <f>SUM(F21:F21)</f>
        <v>800</v>
      </c>
      <c r="G22" s="434">
        <f>SUM(G21:G21)</f>
        <v>800</v>
      </c>
      <c r="H22" s="169"/>
      <c r="I22" s="4"/>
      <c r="J22" s="4"/>
      <c r="K22" s="4"/>
      <c r="L22" s="4"/>
      <c r="M22" s="665"/>
      <c r="N22" s="4"/>
      <c r="O22" s="4"/>
      <c r="P22" s="4"/>
      <c r="Q22" s="4"/>
      <c r="R22" s="665"/>
      <c r="S22" s="4"/>
      <c r="T22" s="4"/>
      <c r="U22" s="4"/>
      <c r="V22" s="4"/>
      <c r="W22" s="665"/>
      <c r="X22" s="4"/>
      <c r="Y22" s="4"/>
      <c r="Z22" s="4"/>
      <c r="AA22" s="4"/>
      <c r="AB22" s="665"/>
      <c r="AC22" s="657"/>
      <c r="AD22" s="657"/>
      <c r="AE22" s="657"/>
    </row>
    <row r="23" spans="1:33" ht="15" customHeight="1">
      <c r="A23" s="2" t="s">
        <v>107</v>
      </c>
      <c r="B23" s="7">
        <v>1</v>
      </c>
      <c r="C23" s="2" t="s">
        <v>114</v>
      </c>
      <c r="D23" s="169"/>
      <c r="E23" s="920">
        <f>E22</f>
        <v>0</v>
      </c>
      <c r="F23" s="434">
        <f t="shared" ref="F23:G23" si="0">F22</f>
        <v>800</v>
      </c>
      <c r="G23" s="434">
        <f t="shared" si="0"/>
        <v>800</v>
      </c>
      <c r="H23" s="169"/>
      <c r="I23" s="4"/>
      <c r="J23" s="4"/>
      <c r="K23" s="4"/>
      <c r="L23" s="4"/>
      <c r="M23" s="665"/>
      <c r="N23" s="4"/>
      <c r="O23" s="4"/>
      <c r="P23" s="4"/>
      <c r="Q23" s="4"/>
      <c r="R23" s="665"/>
      <c r="S23" s="4"/>
      <c r="T23" s="4"/>
      <c r="U23" s="4"/>
      <c r="V23" s="4"/>
      <c r="W23" s="665"/>
      <c r="X23" s="4"/>
      <c r="Y23" s="4"/>
      <c r="Z23" s="4"/>
      <c r="AA23" s="4"/>
      <c r="AB23" s="665"/>
      <c r="AC23" s="657"/>
      <c r="AD23" s="657"/>
      <c r="AE23" s="657"/>
    </row>
    <row r="24" spans="1:33" ht="15" customHeight="1">
      <c r="A24" s="2" t="s">
        <v>107</v>
      </c>
      <c r="B24" s="1357">
        <v>1E-3</v>
      </c>
      <c r="C24" s="1350" t="s">
        <v>113</v>
      </c>
      <c r="D24" s="169"/>
      <c r="E24" s="920">
        <f t="shared" ref="E24:G24" si="1">E23</f>
        <v>0</v>
      </c>
      <c r="F24" s="434">
        <f t="shared" si="1"/>
        <v>800</v>
      </c>
      <c r="G24" s="434">
        <f t="shared" si="1"/>
        <v>800</v>
      </c>
      <c r="H24" s="169"/>
      <c r="I24" s="4"/>
      <c r="J24" s="4"/>
      <c r="K24" s="4"/>
      <c r="L24" s="4"/>
      <c r="M24" s="665"/>
      <c r="N24" s="4"/>
      <c r="O24" s="4"/>
      <c r="P24" s="4"/>
      <c r="Q24" s="4"/>
      <c r="R24" s="665"/>
      <c r="S24" s="4"/>
      <c r="T24" s="4"/>
      <c r="U24" s="4"/>
      <c r="V24" s="4"/>
      <c r="W24" s="665"/>
      <c r="X24" s="4"/>
      <c r="Y24" s="4"/>
      <c r="Z24" s="4"/>
      <c r="AA24" s="4"/>
      <c r="AB24" s="665"/>
      <c r="AC24" s="657"/>
      <c r="AD24" s="657"/>
      <c r="AE24" s="657"/>
    </row>
    <row r="25" spans="1:33" ht="15.75" customHeight="1">
      <c r="A25" s="2"/>
      <c r="B25" s="1361"/>
      <c r="C25" s="1350"/>
      <c r="D25" s="1356"/>
      <c r="E25" s="1356"/>
      <c r="F25" s="1352"/>
      <c r="G25" s="1356"/>
      <c r="H25" s="1356"/>
      <c r="I25" s="4"/>
      <c r="J25" s="4"/>
      <c r="K25" s="4"/>
      <c r="L25" s="4"/>
      <c r="M25" s="665"/>
      <c r="N25" s="4"/>
      <c r="O25" s="4"/>
      <c r="P25" s="4"/>
      <c r="Q25" s="4"/>
      <c r="R25" s="665"/>
      <c r="S25" s="4"/>
      <c r="T25" s="4"/>
      <c r="U25" s="4"/>
      <c r="V25" s="4"/>
      <c r="W25" s="665"/>
      <c r="X25" s="4"/>
      <c r="Y25" s="4"/>
      <c r="Z25" s="4"/>
      <c r="AA25" s="4"/>
      <c r="AB25" s="665"/>
      <c r="AC25" s="657"/>
      <c r="AD25" s="657"/>
      <c r="AE25" s="657"/>
    </row>
    <row r="26" spans="1:33">
      <c r="A26" s="2"/>
      <c r="B26" s="1362">
        <v>0.107</v>
      </c>
      <c r="C26" s="1350" t="s">
        <v>217</v>
      </c>
      <c r="D26" s="1356"/>
      <c r="E26" s="1356"/>
      <c r="F26" s="1352"/>
      <c r="G26" s="1356"/>
      <c r="H26" s="1356"/>
      <c r="I26" s="4"/>
      <c r="J26" s="4"/>
      <c r="K26" s="4"/>
      <c r="L26" s="4"/>
      <c r="M26" s="665"/>
      <c r="N26" s="4"/>
      <c r="O26" s="4"/>
      <c r="P26" s="4"/>
      <c r="Q26" s="4"/>
      <c r="R26" s="665"/>
      <c r="S26" s="4"/>
      <c r="T26" s="4"/>
      <c r="U26" s="4"/>
      <c r="V26" s="4"/>
      <c r="W26" s="665"/>
      <c r="X26" s="4"/>
      <c r="Y26" s="4"/>
      <c r="Z26" s="4"/>
      <c r="AA26" s="4"/>
      <c r="AB26" s="665"/>
      <c r="AC26" s="657"/>
      <c r="AD26" s="657"/>
      <c r="AE26" s="657"/>
    </row>
    <row r="27" spans="1:33" ht="25.5">
      <c r="A27" s="2"/>
      <c r="B27" s="7">
        <v>3</v>
      </c>
      <c r="C27" s="2" t="s">
        <v>219</v>
      </c>
      <c r="D27" s="1363"/>
      <c r="E27" s="169"/>
      <c r="F27" s="1363"/>
      <c r="G27" s="169"/>
      <c r="H27" s="169"/>
      <c r="I27" s="4"/>
      <c r="J27" s="4"/>
      <c r="K27" s="4"/>
      <c r="L27" s="4"/>
      <c r="M27" s="665"/>
      <c r="N27" s="4"/>
      <c r="O27" s="4"/>
      <c r="P27" s="4"/>
      <c r="Q27" s="4"/>
      <c r="R27" s="665"/>
      <c r="S27" s="4"/>
      <c r="T27" s="4"/>
      <c r="U27" s="4"/>
      <c r="V27" s="4"/>
      <c r="W27" s="665"/>
      <c r="X27" s="4"/>
      <c r="Y27" s="4"/>
      <c r="Z27" s="4"/>
      <c r="AA27" s="4"/>
      <c r="AB27" s="665"/>
      <c r="AC27" s="657"/>
      <c r="AD27" s="657"/>
      <c r="AE27" s="657"/>
    </row>
    <row r="28" spans="1:33" s="1368" customFormat="1">
      <c r="A28" s="1364"/>
      <c r="B28" s="1365" t="s">
        <v>220</v>
      </c>
      <c r="C28" s="1364" t="s">
        <v>221</v>
      </c>
      <c r="D28" s="1021"/>
      <c r="E28" s="1022">
        <v>46699</v>
      </c>
      <c r="F28" s="1366">
        <v>0</v>
      </c>
      <c r="G28" s="1022">
        <f>SUM(E28:F28)</f>
        <v>46699</v>
      </c>
      <c r="H28" s="1022"/>
      <c r="I28" s="1493"/>
      <c r="J28" s="1495"/>
      <c r="K28" s="1496"/>
      <c r="L28" s="1495"/>
      <c r="M28" s="1727"/>
      <c r="N28" s="4"/>
      <c r="O28" s="4"/>
      <c r="P28" s="4"/>
      <c r="Q28" s="4"/>
      <c r="R28" s="665"/>
      <c r="S28" s="4"/>
      <c r="T28" s="4"/>
      <c r="U28" s="4"/>
      <c r="V28" s="4"/>
      <c r="W28" s="665"/>
      <c r="X28" s="4"/>
      <c r="Y28" s="4"/>
      <c r="Z28" s="4"/>
      <c r="AA28" s="4"/>
      <c r="AB28" s="1729"/>
      <c r="AC28" s="1730"/>
      <c r="AD28" s="1730"/>
      <c r="AE28" s="1730"/>
    </row>
    <row r="29" spans="1:33" ht="25.5">
      <c r="A29" s="1364" t="s">
        <v>107</v>
      </c>
      <c r="B29" s="1365">
        <v>3</v>
      </c>
      <c r="C29" s="1364" t="s">
        <v>219</v>
      </c>
      <c r="D29" s="1021"/>
      <c r="E29" s="1023">
        <f>E28</f>
        <v>46699</v>
      </c>
      <c r="F29" s="1370">
        <f t="shared" ref="F29:G29" si="2">F28</f>
        <v>0</v>
      </c>
      <c r="G29" s="1023">
        <f t="shared" si="2"/>
        <v>46699</v>
      </c>
      <c r="H29" s="1022" t="s">
        <v>446</v>
      </c>
      <c r="I29" s="1371"/>
      <c r="J29" s="4"/>
      <c r="K29" s="4"/>
      <c r="L29" s="4"/>
      <c r="M29" s="665"/>
      <c r="N29" s="4"/>
      <c r="O29" s="4"/>
      <c r="P29" s="4"/>
      <c r="Q29" s="4"/>
      <c r="R29" s="665"/>
      <c r="S29" s="4"/>
      <c r="T29" s="4"/>
      <c r="U29" s="4"/>
      <c r="V29" s="4"/>
      <c r="W29" s="665"/>
      <c r="X29" s="4"/>
      <c r="Y29" s="4"/>
      <c r="Z29" s="4"/>
      <c r="AA29" s="4"/>
      <c r="AB29" s="665"/>
      <c r="AC29" s="657"/>
      <c r="AD29" s="657"/>
      <c r="AE29" s="657"/>
    </row>
    <row r="30" spans="1:33">
      <c r="A30" s="1372" t="s">
        <v>107</v>
      </c>
      <c r="B30" s="1373">
        <v>0.107</v>
      </c>
      <c r="C30" s="1374" t="s">
        <v>217</v>
      </c>
      <c r="D30" s="1375"/>
      <c r="E30" s="1375">
        <f>E29</f>
        <v>46699</v>
      </c>
      <c r="F30" s="1376">
        <f t="shared" ref="F30:G30" si="3">F29</f>
        <v>0</v>
      </c>
      <c r="G30" s="1375">
        <f t="shared" si="3"/>
        <v>46699</v>
      </c>
      <c r="H30" s="1022"/>
      <c r="I30" s="1371"/>
      <c r="J30" s="4"/>
      <c r="K30" s="4"/>
      <c r="L30" s="4"/>
      <c r="M30" s="665"/>
      <c r="N30" s="4"/>
      <c r="O30" s="4"/>
      <c r="P30" s="4"/>
      <c r="Q30" s="4"/>
      <c r="R30" s="665"/>
      <c r="S30" s="4"/>
      <c r="T30" s="4"/>
      <c r="U30" s="4"/>
      <c r="V30" s="4"/>
      <c r="W30" s="665"/>
      <c r="X30" s="4"/>
      <c r="Y30" s="4"/>
      <c r="Z30" s="4"/>
      <c r="AA30" s="4"/>
      <c r="AB30" s="665"/>
      <c r="AC30" s="657"/>
      <c r="AD30" s="657"/>
      <c r="AE30" s="657"/>
    </row>
    <row r="31" spans="1:33" ht="10.5" customHeight="1">
      <c r="A31" s="1364"/>
      <c r="B31" s="1377"/>
      <c r="C31" s="1378"/>
      <c r="D31" s="1379"/>
      <c r="E31" s="1379"/>
      <c r="F31" s="1380"/>
      <c r="G31" s="1379"/>
      <c r="H31" s="1379"/>
      <c r="I31" s="1371"/>
      <c r="J31" s="4"/>
      <c r="K31" s="4"/>
      <c r="L31" s="4"/>
      <c r="M31" s="665"/>
      <c r="N31" s="4"/>
      <c r="O31" s="4"/>
      <c r="P31" s="4"/>
      <c r="Q31" s="4"/>
      <c r="R31" s="665"/>
      <c r="S31" s="4"/>
      <c r="T31" s="4"/>
      <c r="U31" s="4"/>
      <c r="V31" s="4"/>
      <c r="W31" s="665"/>
      <c r="X31" s="4"/>
      <c r="Y31" s="4"/>
      <c r="Z31" s="4"/>
      <c r="AA31" s="4"/>
      <c r="AB31" s="665"/>
      <c r="AC31" s="657"/>
      <c r="AD31" s="657"/>
      <c r="AE31" s="657"/>
    </row>
    <row r="32" spans="1:33">
      <c r="A32" s="1364"/>
      <c r="B32" s="1377">
        <v>0.109</v>
      </c>
      <c r="C32" s="1378" t="s">
        <v>0</v>
      </c>
      <c r="D32" s="1381"/>
      <c r="E32" s="1381"/>
      <c r="F32" s="1380"/>
      <c r="G32" s="1381"/>
      <c r="H32" s="1381"/>
      <c r="I32" s="1371"/>
      <c r="J32" s="4"/>
      <c r="K32" s="4"/>
      <c r="L32" s="4"/>
      <c r="M32" s="665"/>
      <c r="N32" s="4"/>
      <c r="O32" s="4"/>
      <c r="P32" s="4"/>
      <c r="Q32" s="4"/>
      <c r="R32" s="665"/>
      <c r="S32" s="4"/>
      <c r="T32" s="4"/>
      <c r="U32" s="4"/>
      <c r="V32" s="4"/>
      <c r="W32" s="665"/>
      <c r="X32" s="4"/>
      <c r="Y32" s="4"/>
      <c r="Z32" s="4"/>
      <c r="AA32" s="4"/>
      <c r="AB32" s="665"/>
      <c r="AC32" s="657"/>
      <c r="AD32" s="657"/>
      <c r="AE32" s="657"/>
    </row>
    <row r="33" spans="1:31" ht="25.5">
      <c r="A33" s="1364"/>
      <c r="B33" s="1365">
        <v>5</v>
      </c>
      <c r="C33" s="1382" t="s">
        <v>222</v>
      </c>
      <c r="D33" s="1383"/>
      <c r="E33" s="1022"/>
      <c r="F33" s="1366"/>
      <c r="G33" s="1022"/>
      <c r="H33" s="1022"/>
      <c r="I33" s="1369"/>
      <c r="J33" s="1384"/>
      <c r="K33" s="8"/>
      <c r="L33" s="4"/>
      <c r="M33" s="665"/>
      <c r="N33" s="1385"/>
      <c r="O33" s="4"/>
      <c r="P33" s="4"/>
      <c r="Q33" s="4"/>
      <c r="R33" s="665"/>
      <c r="S33" s="4"/>
      <c r="T33" s="4"/>
      <c r="U33" s="4"/>
      <c r="V33" s="4"/>
      <c r="W33" s="665"/>
      <c r="X33" s="4"/>
      <c r="Y33" s="4"/>
      <c r="Z33" s="4"/>
      <c r="AA33" s="4"/>
      <c r="AB33" s="665"/>
      <c r="AC33" s="657"/>
      <c r="AD33" s="657"/>
      <c r="AE33" s="657"/>
    </row>
    <row r="34" spans="1:31" s="1368" customFormat="1" ht="27.75" customHeight="1">
      <c r="A34" s="1364"/>
      <c r="B34" s="1386" t="s">
        <v>223</v>
      </c>
      <c r="C34" s="1364" t="s">
        <v>193</v>
      </c>
      <c r="D34" s="1021"/>
      <c r="E34" s="1022">
        <v>3000</v>
      </c>
      <c r="F34" s="1366">
        <v>0</v>
      </c>
      <c r="G34" s="1022">
        <f t="shared" ref="G34" si="4">SUM(E34:F34)</f>
        <v>3000</v>
      </c>
      <c r="H34" s="1022" t="s">
        <v>446</v>
      </c>
      <c r="I34" s="1493"/>
      <c r="J34" s="1540"/>
      <c r="K34" s="1496"/>
      <c r="L34" s="1495"/>
      <c r="M34" s="1727"/>
      <c r="N34" s="1387"/>
      <c r="O34" s="1367"/>
      <c r="P34" s="1367"/>
      <c r="Q34" s="1367"/>
      <c r="R34" s="1729"/>
      <c r="S34" s="1367"/>
      <c r="T34" s="1367"/>
      <c r="U34" s="1367"/>
      <c r="V34" s="1367"/>
      <c r="W34" s="1729"/>
      <c r="X34" s="1367"/>
      <c r="Y34" s="1367"/>
      <c r="Z34" s="1367"/>
      <c r="AA34" s="1367"/>
      <c r="AB34" s="1729"/>
      <c r="AC34" s="1730"/>
      <c r="AD34" s="1730"/>
      <c r="AE34" s="1730"/>
    </row>
    <row r="35" spans="1:31" ht="25.5">
      <c r="A35" s="1364" t="s">
        <v>107</v>
      </c>
      <c r="B35" s="1365">
        <v>5</v>
      </c>
      <c r="C35" s="1382" t="s">
        <v>222</v>
      </c>
      <c r="D35" s="1021"/>
      <c r="E35" s="1023">
        <f>SUM(E34:E34)</f>
        <v>3000</v>
      </c>
      <c r="F35" s="1370">
        <f>SUM(F34:F34)</f>
        <v>0</v>
      </c>
      <c r="G35" s="1023">
        <f>SUM(G34:G34)</f>
        <v>3000</v>
      </c>
      <c r="H35" s="1022"/>
      <c r="I35" s="1388"/>
      <c r="J35" s="1389"/>
      <c r="K35" s="1389"/>
      <c r="L35" s="1391"/>
      <c r="M35" s="665"/>
      <c r="N35" s="1385"/>
      <c r="O35" s="4"/>
      <c r="P35" s="4"/>
      <c r="Q35" s="4"/>
      <c r="R35" s="665"/>
      <c r="S35" s="4"/>
      <c r="T35" s="4"/>
      <c r="U35" s="4"/>
      <c r="V35" s="4"/>
      <c r="W35" s="665"/>
      <c r="X35" s="4"/>
      <c r="Y35" s="4"/>
      <c r="Z35" s="4"/>
      <c r="AA35" s="4"/>
      <c r="AB35" s="665"/>
      <c r="AC35" s="657"/>
      <c r="AD35" s="657"/>
      <c r="AE35" s="657"/>
    </row>
    <row r="36" spans="1:31" ht="15" customHeight="1">
      <c r="A36" s="2" t="s">
        <v>107</v>
      </c>
      <c r="B36" s="1362">
        <v>0.109</v>
      </c>
      <c r="C36" s="1350" t="s">
        <v>0</v>
      </c>
      <c r="D36" s="169"/>
      <c r="E36" s="429">
        <f>E35</f>
        <v>3000</v>
      </c>
      <c r="F36" s="999">
        <f t="shared" ref="F36:G36" si="5">F35</f>
        <v>0</v>
      </c>
      <c r="G36" s="429">
        <f t="shared" si="5"/>
        <v>3000</v>
      </c>
      <c r="H36" s="169"/>
      <c r="I36" s="1391"/>
      <c r="J36" s="1391"/>
      <c r="K36" s="1391"/>
      <c r="L36" s="1391"/>
      <c r="M36" s="665"/>
      <c r="N36" s="4"/>
      <c r="O36" s="4"/>
      <c r="P36" s="4"/>
      <c r="Q36" s="4"/>
      <c r="R36" s="665"/>
      <c r="S36" s="4"/>
      <c r="T36" s="4"/>
      <c r="U36" s="4"/>
      <c r="V36" s="4"/>
      <c r="W36" s="665"/>
      <c r="X36" s="4"/>
      <c r="Y36" s="4"/>
      <c r="Z36" s="4"/>
      <c r="AA36" s="4"/>
      <c r="AB36" s="665"/>
      <c r="AC36" s="657"/>
      <c r="AD36" s="657"/>
      <c r="AE36" s="657"/>
    </row>
    <row r="37" spans="1:31" ht="14.25" customHeight="1">
      <c r="A37" s="2" t="s">
        <v>107</v>
      </c>
      <c r="B37" s="1361">
        <v>2401</v>
      </c>
      <c r="C37" s="1350" t="s">
        <v>106</v>
      </c>
      <c r="D37" s="169"/>
      <c r="E37" s="434">
        <f>E36+E30+E24</f>
        <v>49699</v>
      </c>
      <c r="F37" s="434">
        <f>F36+F30+F24</f>
        <v>800</v>
      </c>
      <c r="G37" s="434">
        <f>G36+G30+G24</f>
        <v>50499</v>
      </c>
      <c r="H37" s="169"/>
      <c r="I37" s="1391"/>
      <c r="J37" s="1391"/>
      <c r="K37" s="1391"/>
      <c r="L37" s="1391"/>
      <c r="M37" s="665"/>
      <c r="N37" s="4"/>
      <c r="O37" s="4"/>
      <c r="P37" s="4"/>
      <c r="Q37" s="4"/>
      <c r="R37" s="665"/>
      <c r="S37" s="4"/>
      <c r="T37" s="4"/>
      <c r="U37" s="4"/>
      <c r="V37" s="4"/>
      <c r="W37" s="665"/>
      <c r="X37" s="4"/>
      <c r="Y37" s="4"/>
      <c r="Z37" s="4"/>
      <c r="AA37" s="4"/>
      <c r="AB37" s="665"/>
      <c r="AC37" s="657"/>
      <c r="AD37" s="657"/>
      <c r="AE37" s="657"/>
    </row>
    <row r="38" spans="1:31">
      <c r="A38" s="1392" t="s">
        <v>107</v>
      </c>
      <c r="B38" s="1393"/>
      <c r="C38" s="1394" t="s">
        <v>111</v>
      </c>
      <c r="D38" s="434"/>
      <c r="E38" s="434">
        <f>E37</f>
        <v>49699</v>
      </c>
      <c r="F38" s="434">
        <f t="shared" ref="F38:G39" si="6">F37</f>
        <v>800</v>
      </c>
      <c r="G38" s="434">
        <f t="shared" si="6"/>
        <v>50499</v>
      </c>
      <c r="H38" s="169"/>
      <c r="I38" s="1391"/>
      <c r="J38" s="1391"/>
      <c r="K38" s="1391"/>
      <c r="L38" s="1391"/>
      <c r="M38" s="665"/>
      <c r="N38" s="4"/>
      <c r="O38" s="4"/>
      <c r="P38" s="4"/>
      <c r="Q38" s="4"/>
      <c r="R38" s="665"/>
      <c r="S38" s="4"/>
      <c r="T38" s="4"/>
      <c r="U38" s="4"/>
      <c r="V38" s="4"/>
      <c r="W38" s="665"/>
      <c r="X38" s="4"/>
      <c r="Y38" s="4"/>
      <c r="Z38" s="4"/>
      <c r="AA38" s="4"/>
      <c r="AB38" s="665"/>
      <c r="AC38" s="657"/>
      <c r="AD38" s="657"/>
      <c r="AE38" s="657"/>
    </row>
    <row r="39" spans="1:31">
      <c r="A39" s="1395" t="s">
        <v>107</v>
      </c>
      <c r="B39" s="1396"/>
      <c r="C39" s="1397" t="s">
        <v>108</v>
      </c>
      <c r="D39" s="1398"/>
      <c r="E39" s="434">
        <f>E38</f>
        <v>49699</v>
      </c>
      <c r="F39" s="434">
        <f t="shared" si="6"/>
        <v>800</v>
      </c>
      <c r="G39" s="434">
        <f t="shared" si="6"/>
        <v>50499</v>
      </c>
      <c r="H39" s="1356"/>
      <c r="I39" s="1391"/>
      <c r="J39" s="1391"/>
      <c r="K39" s="1391"/>
      <c r="L39" s="1391"/>
      <c r="M39" s="665"/>
      <c r="N39" s="657"/>
      <c r="O39" s="657"/>
      <c r="P39" s="657"/>
      <c r="Q39" s="657"/>
      <c r="R39" s="665"/>
      <c r="S39" s="657"/>
      <c r="T39" s="657"/>
      <c r="U39" s="657"/>
      <c r="V39" s="657"/>
      <c r="W39" s="665"/>
      <c r="X39" s="657"/>
      <c r="Y39" s="657"/>
      <c r="Z39" s="657"/>
      <c r="AA39" s="657"/>
      <c r="AB39" s="665"/>
      <c r="AC39" s="657"/>
      <c r="AD39" s="657"/>
      <c r="AE39" s="657"/>
    </row>
    <row r="40" spans="1:31">
      <c r="A40" s="1321" t="s">
        <v>449</v>
      </c>
      <c r="B40" s="1321"/>
      <c r="D40" s="540"/>
      <c r="E40" s="540"/>
      <c r="F40" s="1399"/>
      <c r="G40" s="540"/>
      <c r="H40" s="540"/>
      <c r="I40" s="1391"/>
      <c r="J40" s="1391"/>
      <c r="K40" s="1391"/>
      <c r="L40" s="1391"/>
      <c r="M40" s="665"/>
      <c r="N40" s="657"/>
      <c r="O40" s="657"/>
      <c r="P40" s="657"/>
      <c r="Q40" s="657"/>
      <c r="R40" s="665"/>
      <c r="S40" s="657"/>
      <c r="T40" s="657"/>
      <c r="U40" s="657"/>
      <c r="V40" s="657"/>
      <c r="W40" s="665"/>
      <c r="X40" s="657"/>
      <c r="Y40" s="657"/>
      <c r="Z40" s="657"/>
      <c r="AA40" s="657"/>
      <c r="AB40" s="665"/>
      <c r="AC40" s="657"/>
      <c r="AD40" s="657"/>
      <c r="AE40" s="657"/>
    </row>
    <row r="41" spans="1:31" ht="15" customHeight="1">
      <c r="A41" s="1437" t="s">
        <v>444</v>
      </c>
      <c r="B41" s="1591" t="s">
        <v>488</v>
      </c>
      <c r="C41" s="1591"/>
      <c r="D41" s="1591"/>
      <c r="E41" s="1591"/>
      <c r="F41" s="1591"/>
      <c r="G41" s="1591"/>
      <c r="H41" s="1591"/>
      <c r="I41" s="131"/>
      <c r="J41" s="131"/>
      <c r="K41" s="131"/>
      <c r="L41" s="131"/>
      <c r="M41" s="1542"/>
      <c r="N41" s="605"/>
      <c r="O41" s="605"/>
      <c r="P41" s="605"/>
      <c r="Q41" s="605"/>
      <c r="R41" s="1542"/>
      <c r="S41" s="605"/>
      <c r="T41" s="605"/>
      <c r="U41" s="605"/>
      <c r="V41" s="605"/>
      <c r="W41" s="1542"/>
      <c r="X41" s="657"/>
      <c r="Y41" s="657"/>
      <c r="Z41" s="657"/>
      <c r="AA41" s="657"/>
      <c r="AB41" s="665"/>
      <c r="AC41" s="657"/>
      <c r="AD41" s="657"/>
      <c r="AE41" s="657"/>
    </row>
    <row r="42" spans="1:31" ht="16.5" customHeight="1">
      <c r="A42" s="1437" t="s">
        <v>446</v>
      </c>
      <c r="B42" s="1591" t="s">
        <v>475</v>
      </c>
      <c r="C42" s="1591"/>
      <c r="D42" s="1591"/>
      <c r="E42" s="1591"/>
      <c r="F42" s="1591"/>
      <c r="G42" s="1591"/>
      <c r="H42" s="1400"/>
      <c r="I42" s="131"/>
      <c r="J42" s="131"/>
      <c r="K42" s="131"/>
      <c r="L42" s="131"/>
      <c r="M42" s="1542"/>
      <c r="N42" s="605"/>
      <c r="O42" s="605"/>
      <c r="P42" s="605"/>
      <c r="Q42" s="605"/>
      <c r="R42" s="1542"/>
      <c r="S42" s="605"/>
      <c r="T42" s="605"/>
      <c r="U42" s="605"/>
      <c r="V42" s="605"/>
      <c r="W42" s="1542"/>
      <c r="X42" s="657"/>
      <c r="Y42" s="657"/>
      <c r="Z42" s="657"/>
      <c r="AA42" s="657"/>
      <c r="AB42" s="665"/>
      <c r="AC42" s="657"/>
      <c r="AD42" s="657"/>
      <c r="AE42" s="657"/>
    </row>
    <row r="43" spans="1:31">
      <c r="A43" s="2"/>
      <c r="B43" s="3"/>
      <c r="C43" s="541"/>
      <c r="D43" s="1731"/>
      <c r="E43" s="918"/>
      <c r="F43" s="1731"/>
      <c r="G43" s="918"/>
      <c r="H43" s="1356"/>
      <c r="I43" s="131"/>
      <c r="J43" s="131"/>
      <c r="K43" s="131"/>
      <c r="L43" s="131"/>
      <c r="M43" s="1542"/>
      <c r="N43" s="605"/>
      <c r="O43" s="605"/>
      <c r="P43" s="605"/>
      <c r="Q43" s="605"/>
      <c r="R43" s="1542"/>
      <c r="S43" s="605"/>
      <c r="T43" s="605"/>
      <c r="U43" s="605"/>
      <c r="V43" s="605"/>
      <c r="W43" s="1542"/>
      <c r="X43" s="657"/>
      <c r="Y43" s="657"/>
      <c r="Z43" s="657"/>
      <c r="AA43" s="657"/>
      <c r="AB43" s="665"/>
      <c r="AC43" s="657"/>
      <c r="AD43" s="657"/>
      <c r="AE43" s="657"/>
    </row>
    <row r="44" spans="1:31">
      <c r="B44" s="3"/>
      <c r="C44" s="541"/>
      <c r="D44" s="540"/>
      <c r="E44" s="540"/>
      <c r="F44" s="540"/>
      <c r="G44" s="540"/>
      <c r="H44" s="540"/>
      <c r="I44" s="131"/>
      <c r="J44" s="131"/>
      <c r="K44" s="131"/>
      <c r="L44" s="131"/>
      <c r="M44" s="1542"/>
      <c r="N44" s="605"/>
      <c r="O44" s="605"/>
      <c r="P44" s="605"/>
      <c r="Q44" s="605"/>
      <c r="R44" s="1542"/>
      <c r="S44" s="605"/>
      <c r="T44" s="605"/>
      <c r="U44" s="605"/>
      <c r="V44" s="605"/>
      <c r="W44" s="1542"/>
      <c r="X44" s="657"/>
      <c r="Y44" s="657"/>
      <c r="Z44" s="657"/>
      <c r="AA44" s="657"/>
      <c r="AB44" s="665"/>
      <c r="AC44" s="657"/>
      <c r="AD44" s="657"/>
      <c r="AE44" s="657"/>
    </row>
    <row r="45" spans="1:31">
      <c r="B45" s="3"/>
      <c r="C45" s="541"/>
      <c r="D45" s="1405"/>
      <c r="E45" s="1405"/>
      <c r="F45" s="1405"/>
      <c r="G45" s="540"/>
      <c r="H45" s="540"/>
      <c r="I45" s="131"/>
      <c r="J45" s="131"/>
      <c r="K45" s="131"/>
      <c r="L45" s="131"/>
      <c r="M45" s="1542"/>
      <c r="N45" s="605"/>
      <c r="O45" s="605"/>
      <c r="P45" s="605"/>
      <c r="Q45" s="605"/>
      <c r="R45" s="1542"/>
      <c r="S45" s="605"/>
      <c r="T45" s="605"/>
      <c r="U45" s="605"/>
      <c r="V45" s="605"/>
      <c r="W45" s="1542"/>
      <c r="X45" s="657"/>
      <c r="Y45" s="657"/>
      <c r="Z45" s="657"/>
      <c r="AA45" s="657"/>
      <c r="AB45" s="665"/>
      <c r="AC45" s="657"/>
      <c r="AD45" s="657"/>
      <c r="AE45" s="657"/>
    </row>
    <row r="46" spans="1:31">
      <c r="B46" s="3"/>
      <c r="C46" s="541"/>
      <c r="D46" s="1406"/>
      <c r="E46" s="540"/>
      <c r="F46" s="1406"/>
      <c r="G46" s="540"/>
      <c r="H46" s="540"/>
      <c r="I46" s="131"/>
      <c r="J46" s="131"/>
      <c r="K46" s="131"/>
      <c r="L46" s="131"/>
      <c r="M46" s="1542"/>
      <c r="N46" s="605"/>
      <c r="O46" s="605"/>
      <c r="P46" s="605"/>
      <c r="Q46" s="605"/>
      <c r="R46" s="1542"/>
      <c r="S46" s="605"/>
      <c r="T46" s="605"/>
      <c r="U46" s="605"/>
      <c r="V46" s="605"/>
      <c r="W46" s="1542"/>
      <c r="X46" s="657"/>
      <c r="Y46" s="657"/>
      <c r="Z46" s="657"/>
      <c r="AA46" s="657"/>
      <c r="AB46" s="665"/>
      <c r="AC46" s="657"/>
      <c r="AD46" s="657"/>
      <c r="AE46" s="657"/>
    </row>
    <row r="47" spans="1:31">
      <c r="B47" s="3"/>
      <c r="C47" s="541"/>
      <c r="D47" s="540"/>
      <c r="E47" s="540"/>
      <c r="F47" s="540"/>
      <c r="G47" s="540"/>
      <c r="H47" s="540"/>
      <c r="I47" s="131"/>
      <c r="J47" s="131"/>
      <c r="K47" s="131"/>
      <c r="L47" s="131"/>
      <c r="M47" s="1542"/>
      <c r="N47" s="605"/>
      <c r="O47" s="605"/>
      <c r="P47" s="605"/>
      <c r="Q47" s="605"/>
      <c r="R47" s="1542"/>
      <c r="S47" s="605"/>
      <c r="T47" s="605"/>
      <c r="U47" s="605"/>
      <c r="V47" s="605"/>
      <c r="W47" s="1542"/>
      <c r="X47" s="657"/>
      <c r="Y47" s="657"/>
      <c r="Z47" s="657"/>
      <c r="AA47" s="657"/>
      <c r="AB47" s="665"/>
      <c r="AC47" s="657"/>
      <c r="AD47" s="657"/>
      <c r="AE47" s="657"/>
    </row>
    <row r="48" spans="1:31">
      <c r="B48" s="3"/>
      <c r="C48" s="541"/>
      <c r="D48" s="1356"/>
      <c r="E48" s="540"/>
      <c r="F48" s="1356"/>
      <c r="G48" s="540"/>
      <c r="H48" s="540"/>
      <c r="I48" s="131"/>
      <c r="J48" s="131"/>
      <c r="K48" s="131"/>
      <c r="L48" s="131"/>
      <c r="M48" s="1542"/>
      <c r="N48" s="605"/>
      <c r="O48" s="605"/>
      <c r="P48" s="605"/>
      <c r="Q48" s="605"/>
      <c r="R48" s="1542"/>
      <c r="S48" s="605"/>
      <c r="T48" s="605"/>
      <c r="U48" s="605"/>
      <c r="V48" s="605"/>
      <c r="W48" s="1542"/>
      <c r="X48" s="657"/>
      <c r="Y48" s="657"/>
      <c r="Z48" s="657"/>
      <c r="AA48" s="657"/>
      <c r="AB48" s="665"/>
      <c r="AC48" s="657"/>
      <c r="AD48" s="657"/>
      <c r="AE48" s="657"/>
    </row>
    <row r="49" spans="2:31">
      <c r="B49" s="3"/>
      <c r="C49" s="541"/>
      <c r="D49" s="1356"/>
      <c r="E49" s="540"/>
      <c r="F49" s="1356"/>
      <c r="G49" s="540"/>
      <c r="H49" s="540"/>
      <c r="I49" s="131"/>
      <c r="J49" s="131"/>
      <c r="K49" s="131"/>
      <c r="L49" s="131"/>
      <c r="M49" s="1542"/>
      <c r="N49" s="605"/>
      <c r="O49" s="605"/>
      <c r="P49" s="605"/>
      <c r="Q49" s="605"/>
      <c r="R49" s="1542"/>
      <c r="S49" s="605"/>
      <c r="T49" s="605"/>
      <c r="U49" s="605"/>
      <c r="V49" s="605"/>
      <c r="W49" s="1542"/>
      <c r="X49" s="657"/>
      <c r="Y49" s="657"/>
      <c r="Z49" s="657"/>
      <c r="AA49" s="657"/>
      <c r="AB49" s="665"/>
      <c r="AC49" s="657"/>
      <c r="AD49" s="657"/>
      <c r="AE49" s="657"/>
    </row>
    <row r="50" spans="2:31">
      <c r="B50" s="3"/>
      <c r="C50" s="541"/>
      <c r="D50" s="1356"/>
      <c r="E50" s="540"/>
      <c r="F50" s="1356"/>
      <c r="G50" s="540"/>
      <c r="H50" s="540"/>
      <c r="I50" s="131"/>
      <c r="J50" s="131"/>
      <c r="K50" s="131"/>
      <c r="L50" s="131"/>
      <c r="M50" s="1542"/>
      <c r="N50" s="605"/>
      <c r="O50" s="605"/>
      <c r="P50" s="605"/>
      <c r="Q50" s="605"/>
      <c r="R50" s="1542"/>
      <c r="S50" s="605"/>
      <c r="T50" s="605"/>
      <c r="U50" s="605"/>
      <c r="V50" s="605"/>
      <c r="W50" s="1542"/>
      <c r="X50" s="657"/>
      <c r="Y50" s="657"/>
      <c r="Z50" s="657"/>
      <c r="AA50" s="657"/>
      <c r="AB50" s="665"/>
      <c r="AC50" s="657"/>
      <c r="AD50" s="657"/>
      <c r="AE50" s="657"/>
    </row>
    <row r="51" spans="2:31">
      <c r="B51" s="3"/>
      <c r="C51" s="541"/>
      <c r="D51" s="1356"/>
      <c r="E51" s="540"/>
      <c r="F51" s="1356"/>
      <c r="G51" s="540"/>
      <c r="H51" s="540"/>
      <c r="I51" s="131"/>
      <c r="J51" s="131"/>
      <c r="K51" s="131"/>
      <c r="L51" s="131"/>
      <c r="M51" s="1542"/>
      <c r="N51" s="605"/>
      <c r="O51" s="605"/>
      <c r="P51" s="605"/>
      <c r="Q51" s="605"/>
      <c r="R51" s="1542"/>
      <c r="S51" s="605"/>
      <c r="T51" s="605"/>
      <c r="U51" s="605"/>
      <c r="V51" s="605"/>
      <c r="W51" s="1542"/>
      <c r="X51" s="657"/>
      <c r="Y51" s="657"/>
      <c r="Z51" s="657"/>
      <c r="AA51" s="657"/>
      <c r="AB51" s="665"/>
      <c r="AC51" s="657"/>
      <c r="AD51" s="657"/>
      <c r="AE51" s="657"/>
    </row>
    <row r="52" spans="2:31">
      <c r="B52" s="3"/>
      <c r="C52" s="541"/>
      <c r="D52" s="1356"/>
      <c r="E52" s="540"/>
      <c r="F52" s="1356"/>
      <c r="G52" s="540"/>
      <c r="H52" s="540"/>
      <c r="I52" s="131"/>
      <c r="J52" s="131"/>
      <c r="K52" s="131"/>
      <c r="L52" s="131"/>
      <c r="M52" s="1542"/>
      <c r="N52" s="605"/>
      <c r="O52" s="605"/>
      <c r="P52" s="605"/>
      <c r="Q52" s="605"/>
      <c r="R52" s="1542"/>
      <c r="S52" s="605"/>
      <c r="T52" s="605"/>
      <c r="U52" s="605"/>
      <c r="V52" s="605"/>
      <c r="W52" s="1542"/>
      <c r="X52" s="657"/>
      <c r="Y52" s="657"/>
      <c r="Z52" s="657"/>
      <c r="AA52" s="657"/>
      <c r="AB52" s="665"/>
      <c r="AC52" s="657"/>
      <c r="AD52" s="657"/>
      <c r="AE52" s="657"/>
    </row>
    <row r="53" spans="2:31">
      <c r="B53" s="3"/>
      <c r="C53" s="541"/>
      <c r="D53" s="1356"/>
      <c r="E53" s="540"/>
      <c r="F53" s="1356"/>
      <c r="G53" s="540"/>
      <c r="H53" s="540"/>
      <c r="I53" s="131"/>
      <c r="J53" s="131"/>
      <c r="K53" s="131"/>
      <c r="L53" s="131"/>
      <c r="M53" s="1542"/>
      <c r="N53" s="605"/>
      <c r="O53" s="605"/>
      <c r="P53" s="605"/>
      <c r="Q53" s="605"/>
      <c r="R53" s="1542"/>
      <c r="S53" s="605"/>
      <c r="T53" s="605"/>
      <c r="U53" s="605"/>
      <c r="V53" s="605"/>
      <c r="W53" s="1542"/>
      <c r="X53" s="657"/>
      <c r="Y53" s="657"/>
      <c r="Z53" s="657"/>
      <c r="AA53" s="657"/>
      <c r="AB53" s="665"/>
      <c r="AC53" s="657"/>
      <c r="AD53" s="657"/>
      <c r="AE53" s="657"/>
    </row>
    <row r="54" spans="2:31">
      <c r="B54" s="3"/>
      <c r="C54" s="541"/>
      <c r="D54" s="1356"/>
      <c r="E54" s="540"/>
      <c r="F54" s="1356"/>
      <c r="G54" s="540"/>
      <c r="H54" s="540"/>
      <c r="I54" s="131"/>
      <c r="J54" s="131"/>
      <c r="K54" s="131"/>
      <c r="L54" s="131"/>
      <c r="M54" s="1542"/>
      <c r="N54" s="605"/>
      <c r="O54" s="605"/>
      <c r="P54" s="605"/>
      <c r="Q54" s="605"/>
      <c r="R54" s="1542"/>
      <c r="S54" s="605"/>
      <c r="T54" s="605"/>
      <c r="U54" s="605"/>
      <c r="V54" s="605"/>
      <c r="W54" s="1542"/>
      <c r="X54" s="657"/>
      <c r="Y54" s="657"/>
      <c r="Z54" s="657"/>
      <c r="AA54" s="657"/>
      <c r="AB54" s="665"/>
      <c r="AC54" s="657"/>
      <c r="AD54" s="657"/>
      <c r="AE54" s="657"/>
    </row>
    <row r="55" spans="2:31">
      <c r="B55" s="3"/>
      <c r="C55" s="541"/>
      <c r="D55" s="1356"/>
      <c r="E55" s="540"/>
      <c r="F55" s="1356"/>
      <c r="G55" s="540"/>
      <c r="H55" s="540"/>
      <c r="I55" s="131"/>
      <c r="J55" s="131"/>
      <c r="K55" s="131"/>
      <c r="L55" s="131"/>
      <c r="M55" s="1542"/>
      <c r="N55" s="605"/>
      <c r="O55" s="605"/>
      <c r="P55" s="605"/>
      <c r="Q55" s="605"/>
      <c r="R55" s="1542"/>
      <c r="S55" s="605"/>
      <c r="T55" s="605"/>
      <c r="U55" s="605"/>
      <c r="V55" s="605"/>
      <c r="W55" s="1542"/>
      <c r="X55" s="657"/>
      <c r="Y55" s="657"/>
      <c r="Z55" s="657"/>
      <c r="AA55" s="657"/>
      <c r="AB55" s="665"/>
      <c r="AC55" s="657"/>
      <c r="AD55" s="657"/>
      <c r="AE55" s="657"/>
    </row>
    <row r="56" spans="2:31">
      <c r="B56" s="3"/>
      <c r="C56" s="541"/>
      <c r="D56" s="1356"/>
      <c r="E56" s="540"/>
      <c r="F56" s="1356"/>
      <c r="G56" s="540"/>
      <c r="H56" s="540"/>
      <c r="I56" s="131"/>
      <c r="J56" s="131"/>
      <c r="K56" s="131"/>
      <c r="L56" s="131"/>
      <c r="M56" s="1542"/>
      <c r="N56" s="605"/>
      <c r="O56" s="605"/>
      <c r="P56" s="605"/>
      <c r="Q56" s="605"/>
      <c r="R56" s="1542"/>
      <c r="S56" s="605"/>
      <c r="T56" s="605"/>
      <c r="U56" s="605"/>
      <c r="V56" s="605"/>
      <c r="W56" s="1542"/>
      <c r="X56" s="657"/>
      <c r="Y56" s="657"/>
      <c r="Z56" s="657"/>
      <c r="AA56" s="657"/>
      <c r="AB56" s="665"/>
      <c r="AC56" s="657"/>
      <c r="AD56" s="657"/>
      <c r="AE56" s="657"/>
    </row>
    <row r="57" spans="2:31">
      <c r="B57" s="3"/>
      <c r="C57" s="541"/>
      <c r="D57" s="1732"/>
      <c r="E57" s="540"/>
      <c r="F57" s="540"/>
      <c r="G57" s="540"/>
      <c r="H57" s="540"/>
      <c r="I57" s="131"/>
      <c r="J57" s="131"/>
      <c r="K57" s="131"/>
      <c r="L57" s="131"/>
      <c r="M57" s="1542"/>
      <c r="N57" s="605"/>
      <c r="O57" s="605"/>
      <c r="P57" s="605"/>
      <c r="Q57" s="605"/>
      <c r="R57" s="1542"/>
      <c r="S57" s="605"/>
      <c r="T57" s="605"/>
      <c r="U57" s="605"/>
      <c r="V57" s="605"/>
      <c r="W57" s="1542"/>
      <c r="X57" s="657"/>
      <c r="Y57" s="657"/>
      <c r="Z57" s="657"/>
      <c r="AA57" s="657"/>
      <c r="AB57" s="665"/>
      <c r="AC57" s="657"/>
      <c r="AD57" s="657"/>
      <c r="AE57" s="657"/>
    </row>
    <row r="58" spans="2:31">
      <c r="B58" s="3"/>
      <c r="C58" s="541"/>
      <c r="D58" s="540"/>
      <c r="E58" s="540"/>
      <c r="F58" s="540"/>
      <c r="G58" s="540"/>
      <c r="H58" s="540"/>
      <c r="I58" s="131"/>
      <c r="J58" s="131"/>
      <c r="K58" s="131"/>
      <c r="L58" s="131"/>
      <c r="M58" s="1542"/>
      <c r="N58" s="605"/>
      <c r="O58" s="605"/>
      <c r="P58" s="605"/>
      <c r="Q58" s="605"/>
      <c r="R58" s="1542"/>
      <c r="S58" s="605"/>
      <c r="T58" s="605"/>
      <c r="U58" s="605"/>
      <c r="V58" s="605"/>
      <c r="W58" s="1542"/>
      <c r="X58" s="657"/>
      <c r="Y58" s="657"/>
      <c r="Z58" s="657"/>
      <c r="AA58" s="657"/>
      <c r="AB58" s="665"/>
      <c r="AC58" s="657"/>
      <c r="AD58" s="657"/>
      <c r="AE58" s="657"/>
    </row>
    <row r="59" spans="2:31">
      <c r="B59" s="3"/>
      <c r="C59" s="541"/>
      <c r="D59" s="540"/>
      <c r="E59" s="540"/>
      <c r="F59" s="540"/>
      <c r="G59" s="540"/>
      <c r="H59" s="540"/>
      <c r="I59" s="131"/>
      <c r="J59" s="131"/>
      <c r="K59" s="131"/>
      <c r="L59" s="131"/>
      <c r="M59" s="1542"/>
      <c r="N59" s="605"/>
      <c r="O59" s="605"/>
      <c r="P59" s="605"/>
      <c r="Q59" s="605"/>
      <c r="R59" s="1542"/>
      <c r="S59" s="605"/>
      <c r="T59" s="605"/>
      <c r="U59" s="605"/>
      <c r="V59" s="605"/>
      <c r="W59" s="1542"/>
      <c r="X59" s="657"/>
      <c r="Y59" s="657"/>
      <c r="Z59" s="657"/>
      <c r="AA59" s="657"/>
      <c r="AB59" s="665"/>
      <c r="AC59" s="657"/>
      <c r="AD59" s="657"/>
      <c r="AE59" s="657"/>
    </row>
    <row r="60" spans="2:31">
      <c r="B60" s="3"/>
      <c r="C60" s="541"/>
      <c r="D60" s="540"/>
      <c r="E60" s="540"/>
      <c r="F60" s="540"/>
      <c r="G60" s="540"/>
      <c r="H60" s="540"/>
      <c r="I60" s="131"/>
      <c r="J60" s="131"/>
      <c r="K60" s="131"/>
      <c r="L60" s="131"/>
      <c r="M60" s="1542"/>
      <c r="N60" s="605"/>
      <c r="O60" s="605"/>
      <c r="P60" s="605"/>
      <c r="Q60" s="605"/>
      <c r="R60" s="1542"/>
      <c r="S60" s="605"/>
      <c r="T60" s="605"/>
      <c r="U60" s="605"/>
      <c r="V60" s="605"/>
      <c r="W60" s="1542"/>
      <c r="X60" s="657"/>
      <c r="Y60" s="657"/>
      <c r="Z60" s="657"/>
      <c r="AA60" s="657"/>
      <c r="AB60" s="665"/>
      <c r="AC60" s="657"/>
      <c r="AD60" s="657"/>
      <c r="AE60" s="657"/>
    </row>
    <row r="61" spans="2:31">
      <c r="B61" s="3"/>
      <c r="C61" s="1733"/>
      <c r="D61" s="540"/>
      <c r="E61" s="540"/>
      <c r="F61" s="540"/>
      <c r="G61" s="540"/>
      <c r="H61" s="540"/>
      <c r="I61" s="131"/>
      <c r="J61" s="131"/>
      <c r="K61" s="131"/>
      <c r="L61" s="131"/>
      <c r="M61" s="1542"/>
      <c r="N61" s="605"/>
      <c r="O61" s="605"/>
      <c r="P61" s="605"/>
      <c r="Q61" s="605"/>
      <c r="R61" s="1542"/>
      <c r="S61" s="605"/>
      <c r="T61" s="605"/>
      <c r="U61" s="605"/>
      <c r="V61" s="605"/>
      <c r="W61" s="1542"/>
      <c r="X61" s="657"/>
      <c r="Y61" s="657"/>
      <c r="Z61" s="657"/>
      <c r="AA61" s="657"/>
      <c r="AB61" s="665"/>
      <c r="AC61" s="657"/>
      <c r="AD61" s="657"/>
      <c r="AE61" s="657"/>
    </row>
    <row r="62" spans="2:31">
      <c r="B62" s="3"/>
      <c r="C62" s="541"/>
      <c r="D62" s="540"/>
      <c r="E62" s="540"/>
      <c r="F62" s="540"/>
      <c r="G62" s="540"/>
      <c r="H62" s="540"/>
      <c r="I62" s="131"/>
      <c r="J62" s="131"/>
      <c r="K62" s="131"/>
      <c r="L62" s="131"/>
      <c r="M62" s="1542"/>
      <c r="N62" s="605"/>
      <c r="O62" s="605"/>
      <c r="P62" s="605"/>
      <c r="Q62" s="605"/>
      <c r="R62" s="1542"/>
      <c r="S62" s="605"/>
      <c r="T62" s="605"/>
      <c r="U62" s="605"/>
      <c r="V62" s="605"/>
      <c r="W62" s="1542"/>
      <c r="X62" s="657"/>
      <c r="Y62" s="657"/>
      <c r="Z62" s="657"/>
      <c r="AA62" s="657"/>
      <c r="AB62" s="665"/>
      <c r="AC62" s="657"/>
      <c r="AD62" s="657"/>
      <c r="AE62" s="657"/>
    </row>
    <row r="63" spans="2:31">
      <c r="B63" s="3"/>
      <c r="C63" s="1733"/>
      <c r="D63" s="540"/>
      <c r="E63" s="540"/>
      <c r="F63" s="540"/>
      <c r="G63" s="540"/>
      <c r="H63" s="540"/>
      <c r="I63" s="131"/>
      <c r="J63" s="131"/>
      <c r="K63" s="131"/>
      <c r="L63" s="131"/>
      <c r="M63" s="1542"/>
      <c r="N63" s="605"/>
      <c r="O63" s="605"/>
      <c r="P63" s="605"/>
      <c r="Q63" s="605"/>
      <c r="R63" s="1542"/>
      <c r="S63" s="605"/>
      <c r="T63" s="605"/>
      <c r="U63" s="605"/>
      <c r="V63" s="605"/>
      <c r="W63" s="1542"/>
      <c r="X63" s="657"/>
      <c r="Y63" s="657"/>
      <c r="Z63" s="657"/>
      <c r="AA63" s="657"/>
      <c r="AB63" s="665"/>
      <c r="AC63" s="657"/>
      <c r="AD63" s="657"/>
      <c r="AE63" s="657"/>
    </row>
    <row r="64" spans="2:31">
      <c r="B64" s="3"/>
      <c r="C64" s="541"/>
      <c r="D64" s="540"/>
      <c r="E64" s="540"/>
      <c r="F64" s="540"/>
      <c r="G64" s="540"/>
      <c r="H64" s="540"/>
      <c r="I64" s="131"/>
      <c r="J64" s="131"/>
      <c r="K64" s="131"/>
      <c r="L64" s="131"/>
      <c r="M64" s="1542"/>
      <c r="N64" s="605"/>
      <c r="O64" s="605"/>
      <c r="P64" s="605"/>
      <c r="Q64" s="605"/>
      <c r="R64" s="1542"/>
      <c r="S64" s="605"/>
      <c r="T64" s="605"/>
      <c r="U64" s="605"/>
      <c r="V64" s="605"/>
      <c r="W64" s="1542"/>
      <c r="X64" s="657"/>
      <c r="Y64" s="657"/>
      <c r="Z64" s="657"/>
      <c r="AA64" s="657"/>
      <c r="AB64" s="665"/>
      <c r="AC64" s="657"/>
      <c r="AD64" s="657"/>
      <c r="AE64" s="657"/>
    </row>
    <row r="65" spans="2:31">
      <c r="B65" s="3"/>
      <c r="C65" s="1733"/>
      <c r="D65" s="540"/>
      <c r="E65" s="540"/>
      <c r="F65" s="540"/>
      <c r="G65" s="540"/>
      <c r="H65" s="540"/>
      <c r="I65" s="131"/>
      <c r="J65" s="131"/>
      <c r="K65" s="131"/>
      <c r="L65" s="131"/>
      <c r="M65" s="1542"/>
      <c r="N65" s="605"/>
      <c r="O65" s="605"/>
      <c r="P65" s="605"/>
      <c r="Q65" s="605"/>
      <c r="R65" s="1542"/>
      <c r="S65" s="605"/>
      <c r="T65" s="605"/>
      <c r="U65" s="605"/>
      <c r="V65" s="605"/>
      <c r="W65" s="1542"/>
      <c r="X65" s="657"/>
      <c r="Y65" s="657"/>
      <c r="Z65" s="657"/>
      <c r="AA65" s="657"/>
      <c r="AB65" s="665"/>
      <c r="AC65" s="657"/>
      <c r="AD65" s="657"/>
      <c r="AE65" s="657"/>
    </row>
    <row r="66" spans="2:31">
      <c r="B66" s="3"/>
      <c r="C66" s="541"/>
      <c r="D66" s="540"/>
      <c r="E66" s="540"/>
      <c r="F66" s="540"/>
      <c r="G66" s="540"/>
      <c r="H66" s="540"/>
      <c r="I66" s="131"/>
      <c r="J66" s="131"/>
      <c r="K66" s="131"/>
      <c r="L66" s="131"/>
      <c r="M66" s="1542"/>
      <c r="N66" s="605"/>
      <c r="O66" s="605"/>
      <c r="P66" s="605"/>
      <c r="Q66" s="605"/>
      <c r="R66" s="1542"/>
      <c r="S66" s="605"/>
      <c r="T66" s="605"/>
      <c r="U66" s="605"/>
      <c r="V66" s="605"/>
      <c r="W66" s="1542"/>
      <c r="X66" s="657"/>
      <c r="Y66" s="657"/>
      <c r="Z66" s="657"/>
      <c r="AA66" s="657"/>
      <c r="AB66" s="665"/>
      <c r="AC66" s="657"/>
      <c r="AD66" s="657"/>
      <c r="AE66" s="657"/>
    </row>
    <row r="67" spans="2:31">
      <c r="B67" s="3"/>
      <c r="C67" s="1733"/>
      <c r="D67" s="540"/>
      <c r="E67" s="540"/>
      <c r="F67" s="540"/>
      <c r="G67" s="540"/>
      <c r="H67" s="540"/>
      <c r="I67" s="131"/>
      <c r="J67" s="131"/>
      <c r="K67" s="131"/>
      <c r="L67" s="131"/>
      <c r="M67" s="1542"/>
      <c r="N67" s="605"/>
      <c r="O67" s="605"/>
      <c r="P67" s="605"/>
      <c r="Q67" s="605"/>
      <c r="R67" s="1542"/>
      <c r="S67" s="605"/>
      <c r="T67" s="605"/>
      <c r="U67" s="605"/>
      <c r="V67" s="605"/>
      <c r="W67" s="1542"/>
      <c r="X67" s="657"/>
      <c r="Y67" s="657"/>
      <c r="Z67" s="657"/>
      <c r="AA67" s="657"/>
      <c r="AB67" s="665"/>
      <c r="AC67" s="657"/>
      <c r="AD67" s="657"/>
      <c r="AE67" s="657"/>
    </row>
    <row r="68" spans="2:31">
      <c r="B68" s="3"/>
      <c r="C68" s="541"/>
      <c r="D68" s="657"/>
      <c r="E68" s="657"/>
      <c r="F68" s="657"/>
      <c r="G68" s="657"/>
      <c r="H68" s="657"/>
      <c r="I68" s="1391"/>
      <c r="J68" s="1391"/>
      <c r="K68" s="1391"/>
      <c r="L68" s="1391"/>
      <c r="M68" s="657"/>
      <c r="N68" s="657"/>
      <c r="O68" s="657"/>
      <c r="P68" s="657"/>
      <c r="Q68" s="657"/>
      <c r="R68" s="657"/>
      <c r="S68" s="657"/>
      <c r="T68" s="657"/>
      <c r="U68" s="657"/>
      <c r="V68" s="657"/>
      <c r="W68" s="657"/>
      <c r="X68" s="657"/>
      <c r="Y68" s="657"/>
      <c r="Z68" s="657"/>
      <c r="AA68" s="657"/>
      <c r="AB68" s="657"/>
      <c r="AC68" s="657"/>
      <c r="AD68" s="657"/>
      <c r="AE68" s="657"/>
    </row>
    <row r="69" spans="2:31">
      <c r="B69" s="3"/>
      <c r="C69" s="541"/>
      <c r="D69" s="657"/>
      <c r="E69" s="657"/>
      <c r="F69" s="657"/>
      <c r="G69" s="657"/>
      <c r="H69" s="657"/>
      <c r="I69" s="1391"/>
      <c r="J69" s="1391"/>
      <c r="K69" s="1391"/>
      <c r="L69" s="1391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</row>
    <row r="70" spans="2:31">
      <c r="B70" s="3"/>
      <c r="C70" s="541"/>
      <c r="D70" s="657"/>
      <c r="E70" s="657"/>
      <c r="F70" s="657"/>
      <c r="G70" s="657"/>
      <c r="H70" s="657"/>
      <c r="I70" s="1391"/>
      <c r="J70" s="1391"/>
      <c r="K70" s="1391"/>
      <c r="L70" s="1391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</row>
    <row r="71" spans="2:31">
      <c r="B71" s="3"/>
      <c r="C71" s="541"/>
      <c r="D71" s="657"/>
      <c r="E71" s="657"/>
      <c r="F71" s="657"/>
      <c r="G71" s="657"/>
      <c r="H71" s="657"/>
      <c r="I71" s="1390"/>
      <c r="J71" s="1390"/>
      <c r="K71" s="1390"/>
      <c r="L71" s="1390"/>
    </row>
    <row r="72" spans="2:31">
      <c r="B72" s="3"/>
      <c r="C72" s="541"/>
      <c r="D72" s="657"/>
      <c r="E72" s="657"/>
      <c r="F72" s="657"/>
      <c r="G72" s="657"/>
      <c r="H72" s="657"/>
      <c r="I72" s="1390"/>
      <c r="J72" s="1390"/>
      <c r="K72" s="1390"/>
      <c r="L72" s="1390"/>
    </row>
    <row r="73" spans="2:31">
      <c r="B73" s="3"/>
      <c r="C73" s="541"/>
      <c r="D73" s="657"/>
      <c r="E73" s="657"/>
      <c r="F73" s="657"/>
      <c r="G73" s="657"/>
      <c r="H73" s="657"/>
      <c r="I73" s="1390"/>
      <c r="J73" s="1390"/>
      <c r="K73" s="1390"/>
      <c r="L73" s="1390"/>
    </row>
    <row r="74" spans="2:31">
      <c r="B74" s="3"/>
      <c r="C74" s="541"/>
      <c r="D74" s="657"/>
      <c r="E74" s="657"/>
      <c r="F74" s="657"/>
      <c r="G74" s="657"/>
      <c r="H74" s="657"/>
      <c r="I74" s="1390"/>
      <c r="J74" s="1390"/>
      <c r="K74" s="1390"/>
      <c r="L74" s="1390"/>
    </row>
    <row r="75" spans="2:31">
      <c r="B75" s="3"/>
      <c r="C75" s="541"/>
      <c r="D75" s="657"/>
      <c r="E75" s="657"/>
      <c r="F75" s="657"/>
      <c r="G75" s="657"/>
      <c r="H75" s="657"/>
      <c r="I75" s="1390"/>
      <c r="J75" s="1390"/>
      <c r="K75" s="1390"/>
      <c r="L75" s="1390"/>
    </row>
    <row r="76" spans="2:31">
      <c r="B76" s="3"/>
      <c r="C76" s="541"/>
      <c r="D76" s="657"/>
      <c r="E76" s="657"/>
      <c r="F76" s="657"/>
      <c r="G76" s="657"/>
      <c r="H76" s="657"/>
      <c r="I76" s="1390"/>
      <c r="J76" s="1390"/>
      <c r="K76" s="1390"/>
      <c r="L76" s="1390"/>
    </row>
    <row r="77" spans="2:31">
      <c r="B77" s="3"/>
      <c r="C77" s="541"/>
      <c r="D77" s="657"/>
      <c r="E77" s="657"/>
      <c r="F77" s="657"/>
      <c r="G77" s="657"/>
      <c r="H77" s="657"/>
      <c r="I77" s="1390"/>
      <c r="J77" s="1390"/>
      <c r="K77" s="1390"/>
      <c r="L77" s="1390"/>
    </row>
    <row r="78" spans="2:31">
      <c r="B78" s="3"/>
      <c r="C78" s="541"/>
      <c r="D78" s="657"/>
      <c r="E78" s="657"/>
      <c r="F78" s="657"/>
      <c r="G78" s="657"/>
      <c r="H78" s="657"/>
      <c r="I78" s="1390"/>
      <c r="J78" s="1390"/>
      <c r="K78" s="1390"/>
      <c r="L78" s="1390"/>
    </row>
    <row r="79" spans="2:31">
      <c r="B79" s="3"/>
      <c r="C79" s="541"/>
      <c r="D79" s="657"/>
      <c r="E79" s="657"/>
      <c r="F79" s="657"/>
      <c r="G79" s="657"/>
      <c r="H79" s="657"/>
      <c r="I79" s="1390"/>
      <c r="J79" s="1390"/>
      <c r="K79" s="1390"/>
      <c r="L79" s="1390"/>
    </row>
    <row r="80" spans="2:31">
      <c r="B80" s="3"/>
      <c r="C80" s="541"/>
      <c r="D80" s="657"/>
      <c r="E80" s="657"/>
      <c r="F80" s="657"/>
      <c r="G80" s="657"/>
      <c r="H80" s="657"/>
      <c r="I80" s="1390"/>
      <c r="J80" s="1390"/>
      <c r="K80" s="1390"/>
      <c r="L80" s="1390"/>
    </row>
    <row r="81" spans="2:12">
      <c r="B81" s="3"/>
      <c r="C81" s="541"/>
      <c r="D81" s="657"/>
      <c r="E81" s="657"/>
      <c r="F81" s="657"/>
      <c r="G81" s="657"/>
      <c r="H81" s="657"/>
      <c r="I81" s="1390"/>
      <c r="J81" s="1390"/>
      <c r="K81" s="1390"/>
      <c r="L81" s="1390"/>
    </row>
    <row r="82" spans="2:12">
      <c r="B82" s="3"/>
      <c r="C82" s="541"/>
      <c r="D82" s="657"/>
      <c r="E82" s="657"/>
      <c r="F82" s="657"/>
      <c r="G82" s="657"/>
      <c r="H82" s="657"/>
      <c r="I82" s="1390"/>
      <c r="J82" s="1390"/>
      <c r="K82" s="1390"/>
      <c r="L82" s="1390"/>
    </row>
    <row r="83" spans="2:12">
      <c r="B83" s="3"/>
      <c r="C83" s="541"/>
      <c r="D83" s="657"/>
      <c r="E83" s="657"/>
      <c r="F83" s="657"/>
      <c r="G83" s="657"/>
      <c r="H83" s="657"/>
      <c r="I83" s="1390"/>
      <c r="J83" s="1390"/>
      <c r="K83" s="1390"/>
      <c r="L83" s="1390"/>
    </row>
    <row r="84" spans="2:12">
      <c r="B84" s="3"/>
      <c r="C84" s="541"/>
      <c r="D84" s="657"/>
      <c r="E84" s="657"/>
      <c r="F84" s="657"/>
      <c r="G84" s="657"/>
      <c r="H84" s="657"/>
      <c r="I84" s="1390"/>
      <c r="J84" s="1390"/>
      <c r="K84" s="1390"/>
      <c r="L84" s="1390"/>
    </row>
    <row r="85" spans="2:12">
      <c r="B85" s="3"/>
      <c r="C85" s="541"/>
      <c r="D85" s="657"/>
      <c r="E85" s="657"/>
      <c r="F85" s="657"/>
      <c r="G85" s="657"/>
      <c r="H85" s="657"/>
      <c r="I85" s="1390"/>
      <c r="J85" s="1390"/>
      <c r="K85" s="1390"/>
      <c r="L85" s="1390"/>
    </row>
    <row r="86" spans="2:12">
      <c r="B86" s="3"/>
      <c r="C86" s="541"/>
      <c r="D86" s="657"/>
      <c r="E86" s="657"/>
      <c r="F86" s="657"/>
      <c r="G86" s="657"/>
      <c r="H86" s="657"/>
      <c r="I86" s="1390"/>
      <c r="J86" s="1390"/>
      <c r="K86" s="1390"/>
      <c r="L86" s="1390"/>
    </row>
    <row r="87" spans="2:12">
      <c r="B87" s="3"/>
      <c r="C87" s="541"/>
      <c r="D87" s="657"/>
      <c r="E87" s="657"/>
      <c r="F87" s="657"/>
      <c r="G87" s="657"/>
      <c r="H87" s="657"/>
      <c r="I87" s="1390"/>
      <c r="J87" s="1390"/>
      <c r="K87" s="1390"/>
      <c r="L87" s="1390"/>
    </row>
    <row r="88" spans="2:12">
      <c r="B88" s="3"/>
      <c r="C88" s="541"/>
      <c r="D88" s="657"/>
      <c r="E88" s="657"/>
      <c r="F88" s="657"/>
      <c r="G88" s="657"/>
      <c r="H88" s="657"/>
      <c r="I88" s="1390"/>
      <c r="J88" s="1390"/>
      <c r="K88" s="1390"/>
      <c r="L88" s="1390"/>
    </row>
    <row r="89" spans="2:12">
      <c r="D89" s="1"/>
      <c r="E89" s="1"/>
      <c r="I89" s="1390"/>
      <c r="J89" s="1390"/>
      <c r="K89" s="1390"/>
      <c r="L89" s="1390"/>
    </row>
    <row r="90" spans="2:12">
      <c r="D90" s="1"/>
      <c r="E90" s="1"/>
      <c r="I90" s="1390"/>
      <c r="J90" s="1390"/>
      <c r="K90" s="1390"/>
      <c r="L90" s="1390"/>
    </row>
    <row r="91" spans="2:12">
      <c r="D91" s="1"/>
      <c r="E91" s="1"/>
      <c r="I91" s="1390"/>
      <c r="J91" s="1390"/>
      <c r="K91" s="1390"/>
      <c r="L91" s="1390"/>
    </row>
    <row r="92" spans="2:12">
      <c r="D92" s="1"/>
      <c r="E92" s="1"/>
      <c r="I92" s="1390"/>
      <c r="J92" s="1390"/>
      <c r="K92" s="1390"/>
      <c r="L92" s="1390"/>
    </row>
    <row r="93" spans="2:12">
      <c r="D93" s="1"/>
      <c r="E93" s="1"/>
      <c r="I93" s="1390"/>
      <c r="J93" s="1390"/>
      <c r="K93" s="1390"/>
      <c r="L93" s="1390"/>
    </row>
    <row r="94" spans="2:12">
      <c r="D94" s="1"/>
      <c r="E94" s="1"/>
      <c r="I94" s="1390"/>
      <c r="J94" s="1390"/>
      <c r="K94" s="1390"/>
      <c r="L94" s="1390"/>
    </row>
    <row r="95" spans="2:12">
      <c r="D95" s="1"/>
      <c r="E95" s="1"/>
      <c r="I95" s="1390"/>
      <c r="J95" s="1390"/>
      <c r="K95" s="1390"/>
      <c r="L95" s="1390"/>
    </row>
    <row r="96" spans="2:12">
      <c r="D96" s="1"/>
      <c r="E96" s="1"/>
      <c r="I96" s="1390"/>
      <c r="J96" s="1390"/>
      <c r="K96" s="1390"/>
      <c r="L96" s="1390"/>
    </row>
    <row r="97" spans="4:12">
      <c r="D97" s="1"/>
      <c r="E97" s="1"/>
      <c r="I97" s="1390"/>
      <c r="J97" s="1390"/>
      <c r="K97" s="1390"/>
      <c r="L97" s="1390"/>
    </row>
    <row r="98" spans="4:12">
      <c r="D98" s="1"/>
      <c r="E98" s="1"/>
      <c r="I98" s="1390"/>
      <c r="J98" s="1390"/>
      <c r="K98" s="1390"/>
      <c r="L98" s="1390"/>
    </row>
    <row r="99" spans="4:12">
      <c r="D99" s="1"/>
      <c r="E99" s="1"/>
      <c r="I99" s="1390"/>
      <c r="J99" s="1390"/>
      <c r="K99" s="1390"/>
      <c r="L99" s="1390"/>
    </row>
    <row r="100" spans="4:12">
      <c r="D100" s="1"/>
      <c r="E100" s="1"/>
      <c r="I100" s="1390"/>
      <c r="J100" s="1390"/>
      <c r="K100" s="1390"/>
      <c r="L100" s="1390"/>
    </row>
    <row r="101" spans="4:12">
      <c r="D101" s="1"/>
      <c r="E101" s="1"/>
      <c r="I101" s="1390"/>
      <c r="J101" s="1390"/>
      <c r="K101" s="1390"/>
      <c r="L101" s="1390"/>
    </row>
    <row r="102" spans="4:12">
      <c r="D102" s="1"/>
      <c r="E102" s="1"/>
      <c r="I102" s="1390"/>
      <c r="J102" s="1390"/>
      <c r="K102" s="1390"/>
      <c r="L102" s="1390"/>
    </row>
    <row r="103" spans="4:12">
      <c r="D103" s="1"/>
      <c r="E103" s="1"/>
      <c r="I103" s="1390"/>
      <c r="J103" s="1390"/>
      <c r="K103" s="1390"/>
      <c r="L103" s="1390"/>
    </row>
    <row r="104" spans="4:12">
      <c r="D104" s="1"/>
      <c r="E104" s="1"/>
      <c r="I104" s="1390"/>
      <c r="J104" s="1390"/>
      <c r="K104" s="1390"/>
      <c r="L104" s="1390"/>
    </row>
    <row r="105" spans="4:12">
      <c r="D105" s="1"/>
      <c r="E105" s="1"/>
      <c r="I105" s="1390"/>
      <c r="J105" s="1390"/>
      <c r="K105" s="1390"/>
      <c r="L105" s="1390"/>
    </row>
    <row r="106" spans="4:12">
      <c r="D106" s="1"/>
      <c r="E106" s="1"/>
      <c r="I106" s="1390"/>
      <c r="J106" s="1390"/>
      <c r="K106" s="1390"/>
      <c r="L106" s="1390"/>
    </row>
    <row r="107" spans="4:12">
      <c r="D107" s="1"/>
      <c r="E107" s="1"/>
      <c r="I107" s="1390"/>
      <c r="J107" s="1390"/>
      <c r="K107" s="1390"/>
      <c r="L107" s="1390"/>
    </row>
    <row r="108" spans="4:12">
      <c r="D108" s="1"/>
      <c r="E108" s="1"/>
      <c r="I108" s="1390"/>
      <c r="J108" s="1390"/>
      <c r="K108" s="1390"/>
      <c r="L108" s="1390"/>
    </row>
    <row r="109" spans="4:12">
      <c r="D109" s="1"/>
      <c r="E109" s="1"/>
      <c r="I109" s="1390"/>
      <c r="J109" s="1390"/>
      <c r="K109" s="1390"/>
      <c r="L109" s="1390"/>
    </row>
    <row r="110" spans="4:12">
      <c r="D110" s="1"/>
      <c r="E110" s="1"/>
      <c r="I110" s="1390"/>
      <c r="J110" s="1390"/>
      <c r="K110" s="1390"/>
      <c r="L110" s="1390"/>
    </row>
    <row r="111" spans="4:12">
      <c r="D111" s="1"/>
      <c r="E111" s="1"/>
      <c r="I111" s="1390"/>
      <c r="J111" s="1390"/>
      <c r="K111" s="1390"/>
      <c r="L111" s="1390"/>
    </row>
    <row r="112" spans="4:12">
      <c r="D112" s="1"/>
      <c r="E112" s="1"/>
      <c r="I112" s="1390"/>
      <c r="J112" s="1390"/>
      <c r="K112" s="1390"/>
      <c r="L112" s="1390"/>
    </row>
    <row r="113" spans="4:12">
      <c r="D113" s="1"/>
      <c r="E113" s="1"/>
      <c r="I113" s="1390"/>
      <c r="J113" s="1390"/>
      <c r="K113" s="1390"/>
      <c r="L113" s="1390"/>
    </row>
    <row r="114" spans="4:12">
      <c r="D114" s="1"/>
      <c r="E114" s="1"/>
      <c r="I114" s="1390"/>
      <c r="J114" s="1390"/>
      <c r="K114" s="1390"/>
      <c r="L114" s="1390"/>
    </row>
    <row r="115" spans="4:12">
      <c r="D115" s="1"/>
      <c r="E115" s="1"/>
      <c r="I115" s="1390"/>
      <c r="J115" s="1390"/>
      <c r="K115" s="1390"/>
      <c r="L115" s="1390"/>
    </row>
    <row r="116" spans="4:12">
      <c r="D116" s="1"/>
      <c r="E116" s="1"/>
      <c r="I116" s="1390"/>
      <c r="J116" s="1390"/>
      <c r="K116" s="1390"/>
      <c r="L116" s="1390"/>
    </row>
    <row r="117" spans="4:12">
      <c r="D117" s="1"/>
      <c r="E117" s="1"/>
      <c r="I117" s="1390"/>
      <c r="J117" s="1390"/>
      <c r="K117" s="1390"/>
      <c r="L117" s="1390"/>
    </row>
    <row r="118" spans="4:12">
      <c r="D118" s="1"/>
      <c r="E118" s="1"/>
      <c r="I118" s="1390"/>
      <c r="J118" s="1390"/>
      <c r="K118" s="1390"/>
      <c r="L118" s="1390"/>
    </row>
    <row r="119" spans="4:12">
      <c r="D119" s="1"/>
      <c r="E119" s="1"/>
      <c r="I119" s="1390"/>
      <c r="J119" s="1390"/>
      <c r="K119" s="1390"/>
      <c r="L119" s="1390"/>
    </row>
    <row r="120" spans="4:12">
      <c r="D120" s="1"/>
      <c r="E120" s="1"/>
      <c r="I120" s="1390"/>
      <c r="J120" s="1390"/>
      <c r="K120" s="1390"/>
      <c r="L120" s="1390"/>
    </row>
    <row r="121" spans="4:12">
      <c r="D121" s="1"/>
      <c r="E121" s="1"/>
      <c r="I121" s="1390"/>
      <c r="J121" s="1390"/>
      <c r="K121" s="1390"/>
      <c r="L121" s="1390"/>
    </row>
    <row r="122" spans="4:12">
      <c r="D122" s="1"/>
      <c r="E122" s="1"/>
      <c r="I122" s="1390"/>
      <c r="J122" s="1390"/>
      <c r="K122" s="1390"/>
      <c r="L122" s="1390"/>
    </row>
    <row r="123" spans="4:12">
      <c r="D123" s="1"/>
      <c r="E123" s="1"/>
      <c r="I123" s="1390"/>
      <c r="J123" s="1390"/>
      <c r="K123" s="1390"/>
      <c r="L123" s="1390"/>
    </row>
    <row r="124" spans="4:12">
      <c r="D124" s="1"/>
      <c r="E124" s="1"/>
      <c r="I124" s="1390"/>
      <c r="J124" s="1390"/>
      <c r="K124" s="1390"/>
      <c r="L124" s="1390"/>
    </row>
    <row r="125" spans="4:12">
      <c r="D125" s="1"/>
      <c r="E125" s="1"/>
      <c r="I125" s="1390"/>
      <c r="J125" s="1390"/>
      <c r="K125" s="1390"/>
      <c r="L125" s="1390"/>
    </row>
    <row r="126" spans="4:12">
      <c r="D126" s="1"/>
      <c r="E126" s="1"/>
      <c r="I126" s="1390"/>
      <c r="J126" s="1390"/>
      <c r="K126" s="1390"/>
      <c r="L126" s="1390"/>
    </row>
    <row r="127" spans="4:12">
      <c r="D127" s="1"/>
      <c r="E127" s="1"/>
      <c r="I127" s="1390"/>
      <c r="J127" s="1390"/>
      <c r="K127" s="1390"/>
      <c r="L127" s="1390"/>
    </row>
    <row r="128" spans="4:12">
      <c r="D128" s="1"/>
      <c r="E128" s="1"/>
      <c r="I128" s="1390"/>
      <c r="J128" s="1390"/>
      <c r="K128" s="1390"/>
      <c r="L128" s="1390"/>
    </row>
    <row r="129" spans="4:12">
      <c r="D129" s="1"/>
      <c r="E129" s="1"/>
      <c r="I129" s="1390"/>
      <c r="J129" s="1390"/>
      <c r="K129" s="1390"/>
      <c r="L129" s="1390"/>
    </row>
    <row r="130" spans="4:12">
      <c r="D130" s="1"/>
      <c r="E130" s="1"/>
      <c r="I130" s="1390"/>
      <c r="J130" s="1390"/>
      <c r="K130" s="1390"/>
      <c r="L130" s="1390"/>
    </row>
    <row r="131" spans="4:12">
      <c r="D131" s="1"/>
      <c r="E131" s="1"/>
      <c r="I131" s="1390"/>
      <c r="J131" s="1390"/>
      <c r="K131" s="1390"/>
      <c r="L131" s="1390"/>
    </row>
    <row r="132" spans="4:12">
      <c r="D132" s="1"/>
      <c r="E132" s="1"/>
      <c r="I132" s="1390"/>
      <c r="J132" s="1390"/>
      <c r="K132" s="1390"/>
      <c r="L132" s="1390"/>
    </row>
    <row r="133" spans="4:12">
      <c r="D133" s="1"/>
      <c r="E133" s="1"/>
      <c r="I133" s="1390"/>
      <c r="J133" s="1390"/>
      <c r="K133" s="1390"/>
      <c r="L133" s="1390"/>
    </row>
    <row r="134" spans="4:12">
      <c r="D134" s="1"/>
      <c r="E134" s="1"/>
      <c r="I134" s="1390"/>
      <c r="J134" s="1390"/>
      <c r="K134" s="1390"/>
      <c r="L134" s="1390"/>
    </row>
    <row r="135" spans="4:12">
      <c r="D135" s="1"/>
      <c r="E135" s="1"/>
      <c r="I135" s="1390"/>
      <c r="J135" s="1390"/>
      <c r="K135" s="1390"/>
      <c r="L135" s="1390"/>
    </row>
    <row r="136" spans="4:12">
      <c r="D136" s="1"/>
      <c r="E136" s="1"/>
      <c r="I136" s="1390"/>
      <c r="J136" s="1390"/>
      <c r="K136" s="1390"/>
      <c r="L136" s="1390"/>
    </row>
    <row r="137" spans="4:12">
      <c r="D137" s="1"/>
      <c r="E137" s="1"/>
      <c r="I137" s="1390"/>
      <c r="J137" s="1390"/>
      <c r="K137" s="1390"/>
      <c r="L137" s="1390"/>
    </row>
    <row r="138" spans="4:12">
      <c r="D138" s="1"/>
      <c r="E138" s="1"/>
      <c r="I138" s="1390"/>
      <c r="J138" s="1390"/>
      <c r="K138" s="1390"/>
      <c r="L138" s="1390"/>
    </row>
    <row r="139" spans="4:12">
      <c r="D139" s="1"/>
      <c r="E139" s="1"/>
      <c r="I139" s="1390"/>
      <c r="J139" s="1390"/>
      <c r="K139" s="1390"/>
      <c r="L139" s="1390"/>
    </row>
    <row r="140" spans="4:12">
      <c r="D140" s="1"/>
      <c r="E140" s="1"/>
      <c r="I140" s="1390"/>
      <c r="J140" s="1390"/>
      <c r="K140" s="1390"/>
      <c r="L140" s="1390"/>
    </row>
    <row r="141" spans="4:12">
      <c r="D141" s="1"/>
      <c r="E141" s="1"/>
      <c r="I141" s="1390"/>
      <c r="J141" s="1390"/>
      <c r="K141" s="1390"/>
      <c r="L141" s="1390"/>
    </row>
    <row r="142" spans="4:12">
      <c r="D142" s="1"/>
      <c r="E142" s="1"/>
      <c r="I142" s="1390"/>
      <c r="J142" s="1390"/>
      <c r="K142" s="1390"/>
      <c r="L142" s="1390"/>
    </row>
    <row r="143" spans="4:12">
      <c r="D143" s="1"/>
      <c r="E143" s="1"/>
      <c r="I143" s="1390"/>
      <c r="J143" s="1390"/>
      <c r="K143" s="1390"/>
      <c r="L143" s="1390"/>
    </row>
    <row r="144" spans="4:12">
      <c r="D144" s="1"/>
      <c r="E144" s="1"/>
      <c r="I144" s="1390"/>
      <c r="J144" s="1390"/>
      <c r="K144" s="1390"/>
      <c r="L144" s="1390"/>
    </row>
    <row r="145" spans="4:12">
      <c r="D145" s="1"/>
      <c r="E145" s="1"/>
      <c r="I145" s="1390"/>
      <c r="J145" s="1390"/>
      <c r="K145" s="1390"/>
      <c r="L145" s="1390"/>
    </row>
    <row r="146" spans="4:12">
      <c r="D146" s="1"/>
      <c r="E146" s="1"/>
      <c r="I146" s="1390"/>
      <c r="J146" s="1390"/>
      <c r="K146" s="1390"/>
      <c r="L146" s="1390"/>
    </row>
    <row r="147" spans="4:12">
      <c r="D147" s="1"/>
      <c r="E147" s="1"/>
      <c r="I147" s="1390"/>
      <c r="J147" s="1390"/>
      <c r="K147" s="1390"/>
      <c r="L147" s="1390"/>
    </row>
    <row r="148" spans="4:12">
      <c r="D148" s="1"/>
      <c r="E148" s="1"/>
      <c r="I148" s="1390"/>
      <c r="J148" s="1390"/>
      <c r="K148" s="1390"/>
      <c r="L148" s="1390"/>
    </row>
    <row r="149" spans="4:12">
      <c r="D149" s="1"/>
      <c r="E149" s="1"/>
      <c r="I149" s="1390"/>
      <c r="J149" s="1390"/>
      <c r="K149" s="1390"/>
      <c r="L149" s="1390"/>
    </row>
    <row r="150" spans="4:12">
      <c r="D150" s="1"/>
      <c r="E150" s="1"/>
      <c r="I150" s="1390"/>
      <c r="J150" s="1390"/>
      <c r="K150" s="1390"/>
      <c r="L150" s="1390"/>
    </row>
    <row r="151" spans="4:12">
      <c r="D151" s="1"/>
      <c r="E151" s="1"/>
      <c r="I151" s="1390"/>
      <c r="J151" s="1390"/>
      <c r="K151" s="1390"/>
      <c r="L151" s="1390"/>
    </row>
    <row r="152" spans="4:12">
      <c r="D152" s="1"/>
      <c r="E152" s="1"/>
      <c r="I152" s="1390"/>
      <c r="J152" s="1390"/>
      <c r="K152" s="1390"/>
      <c r="L152" s="1390"/>
    </row>
    <row r="153" spans="4:12">
      <c r="D153" s="1"/>
      <c r="E153" s="1"/>
      <c r="I153" s="1390"/>
      <c r="J153" s="1390"/>
      <c r="K153" s="1390"/>
      <c r="L153" s="1390"/>
    </row>
    <row r="154" spans="4:12">
      <c r="D154" s="1"/>
      <c r="E154" s="1"/>
      <c r="I154" s="1390"/>
      <c r="J154" s="1390"/>
      <c r="K154" s="1390"/>
      <c r="L154" s="1390"/>
    </row>
    <row r="155" spans="4:12">
      <c r="D155" s="1"/>
      <c r="E155" s="1"/>
      <c r="I155" s="1390"/>
      <c r="J155" s="1390"/>
      <c r="K155" s="1390"/>
      <c r="L155" s="1390"/>
    </row>
    <row r="156" spans="4:12">
      <c r="D156" s="1"/>
      <c r="E156" s="1"/>
      <c r="I156" s="1390"/>
      <c r="J156" s="1390"/>
      <c r="K156" s="1390"/>
      <c r="L156" s="1390"/>
    </row>
    <row r="157" spans="4:12">
      <c r="D157" s="1"/>
      <c r="E157" s="1"/>
      <c r="I157" s="1390"/>
      <c r="J157" s="1390"/>
      <c r="K157" s="1390"/>
      <c r="L157" s="1390"/>
    </row>
    <row r="158" spans="4:12">
      <c r="D158" s="1"/>
      <c r="E158" s="1"/>
      <c r="I158" s="1390"/>
      <c r="J158" s="1390"/>
      <c r="K158" s="1390"/>
      <c r="L158" s="1390"/>
    </row>
    <row r="159" spans="4:12">
      <c r="D159" s="1"/>
      <c r="E159" s="1"/>
      <c r="I159" s="1390"/>
      <c r="J159" s="1390"/>
      <c r="K159" s="1390"/>
      <c r="L159" s="1390"/>
    </row>
    <row r="160" spans="4:12">
      <c r="D160" s="1"/>
      <c r="E160" s="1"/>
      <c r="I160" s="1390"/>
      <c r="J160" s="1390"/>
      <c r="K160" s="1390"/>
      <c r="L160" s="1390"/>
    </row>
    <row r="161" spans="4:12">
      <c r="D161" s="1"/>
      <c r="E161" s="1"/>
      <c r="I161" s="1390"/>
      <c r="J161" s="1390"/>
      <c r="K161" s="1390"/>
      <c r="L161" s="1390"/>
    </row>
    <row r="162" spans="4:12">
      <c r="D162" s="1"/>
      <c r="E162" s="1"/>
      <c r="I162" s="1390"/>
      <c r="J162" s="1390"/>
      <c r="K162" s="1390"/>
      <c r="L162" s="1390"/>
    </row>
    <row r="163" spans="4:12">
      <c r="D163" s="1"/>
      <c r="E163" s="1"/>
      <c r="I163" s="1390"/>
      <c r="J163" s="1390"/>
      <c r="K163" s="1390"/>
      <c r="L163" s="1390"/>
    </row>
    <row r="164" spans="4:12">
      <c r="D164" s="1"/>
      <c r="E164" s="1"/>
      <c r="I164" s="1390"/>
      <c r="J164" s="1390"/>
      <c r="K164" s="1390"/>
      <c r="L164" s="1390"/>
    </row>
    <row r="165" spans="4:12">
      <c r="D165" s="1"/>
      <c r="E165" s="1"/>
      <c r="I165" s="1390"/>
      <c r="J165" s="1390"/>
      <c r="K165" s="1390"/>
      <c r="L165" s="1390"/>
    </row>
    <row r="166" spans="4:12">
      <c r="D166" s="1"/>
      <c r="E166" s="1"/>
      <c r="I166" s="1390"/>
      <c r="J166" s="1390"/>
      <c r="K166" s="1390"/>
      <c r="L166" s="1390"/>
    </row>
    <row r="167" spans="4:12">
      <c r="D167" s="1"/>
      <c r="E167" s="1"/>
      <c r="I167" s="1390"/>
      <c r="J167" s="1390"/>
      <c r="K167" s="1390"/>
      <c r="L167" s="1390"/>
    </row>
    <row r="168" spans="4:12">
      <c r="D168" s="1"/>
      <c r="E168" s="1"/>
      <c r="I168" s="1390"/>
      <c r="J168" s="1390"/>
      <c r="K168" s="1390"/>
      <c r="L168" s="1390"/>
    </row>
    <row r="169" spans="4:12">
      <c r="D169" s="1"/>
      <c r="E169" s="1"/>
      <c r="I169" s="1390"/>
      <c r="J169" s="1390"/>
      <c r="K169" s="1390"/>
      <c r="L169" s="1390"/>
    </row>
    <row r="170" spans="4:12">
      <c r="D170" s="1"/>
      <c r="E170" s="1"/>
      <c r="I170" s="1390"/>
      <c r="J170" s="1390"/>
      <c r="K170" s="1390"/>
      <c r="L170" s="1390"/>
    </row>
    <row r="171" spans="4:12">
      <c r="D171" s="1"/>
      <c r="E171" s="1"/>
      <c r="I171" s="1390"/>
      <c r="J171" s="1390"/>
      <c r="K171" s="1390"/>
      <c r="L171" s="1390"/>
    </row>
    <row r="172" spans="4:12">
      <c r="D172" s="1"/>
      <c r="E172" s="1"/>
      <c r="I172" s="1390"/>
      <c r="J172" s="1390"/>
      <c r="K172" s="1390"/>
      <c r="L172" s="1390"/>
    </row>
    <row r="173" spans="4:12">
      <c r="D173" s="1"/>
      <c r="E173" s="1"/>
      <c r="I173" s="1390"/>
      <c r="J173" s="1390"/>
      <c r="K173" s="1390"/>
      <c r="L173" s="1390"/>
    </row>
    <row r="174" spans="4:12">
      <c r="D174" s="1"/>
      <c r="E174" s="1"/>
      <c r="I174" s="1390"/>
      <c r="J174" s="1390"/>
      <c r="K174" s="1390"/>
      <c r="L174" s="1390"/>
    </row>
    <row r="175" spans="4:12">
      <c r="D175" s="1"/>
      <c r="E175" s="1"/>
      <c r="I175" s="1390"/>
      <c r="J175" s="1390"/>
      <c r="K175" s="1390"/>
      <c r="L175" s="1390"/>
    </row>
    <row r="176" spans="4:12">
      <c r="D176" s="1"/>
      <c r="E176" s="1"/>
      <c r="I176" s="1390"/>
      <c r="J176" s="1390"/>
      <c r="K176" s="1390"/>
      <c r="L176" s="1390"/>
    </row>
    <row r="177" spans="4:12">
      <c r="D177" s="1"/>
      <c r="E177" s="1"/>
      <c r="I177" s="1390"/>
      <c r="J177" s="1390"/>
      <c r="K177" s="1390"/>
      <c r="L177" s="1390"/>
    </row>
    <row r="178" spans="4:12">
      <c r="D178" s="1"/>
      <c r="E178" s="1"/>
      <c r="I178" s="1390"/>
      <c r="J178" s="1390"/>
      <c r="K178" s="1390"/>
      <c r="L178" s="1390"/>
    </row>
    <row r="179" spans="4:12">
      <c r="D179" s="1"/>
      <c r="E179" s="1"/>
      <c r="I179" s="1390"/>
      <c r="J179" s="1390"/>
      <c r="K179" s="1390"/>
      <c r="L179" s="1390"/>
    </row>
    <row r="180" spans="4:12">
      <c r="D180" s="1"/>
      <c r="E180" s="1"/>
      <c r="I180" s="1390"/>
      <c r="J180" s="1390"/>
      <c r="K180" s="1390"/>
      <c r="L180" s="1390"/>
    </row>
    <row r="181" spans="4:12">
      <c r="D181" s="1"/>
      <c r="E181" s="1"/>
      <c r="I181" s="1390"/>
      <c r="J181" s="1390"/>
      <c r="K181" s="1390"/>
      <c r="L181" s="1390"/>
    </row>
    <row r="182" spans="4:12">
      <c r="D182" s="1"/>
      <c r="E182" s="1"/>
      <c r="I182" s="1390"/>
      <c r="J182" s="1390"/>
      <c r="K182" s="1390"/>
      <c r="L182" s="1390"/>
    </row>
    <row r="183" spans="4:12">
      <c r="D183" s="1"/>
      <c r="E183" s="1"/>
      <c r="I183" s="1390"/>
      <c r="J183" s="1390"/>
      <c r="K183" s="1390"/>
      <c r="L183" s="1390"/>
    </row>
    <row r="184" spans="4:12">
      <c r="D184" s="1"/>
      <c r="E184" s="1"/>
      <c r="I184" s="1390"/>
      <c r="J184" s="1390"/>
      <c r="K184" s="1390"/>
      <c r="L184" s="1390"/>
    </row>
    <row r="185" spans="4:12">
      <c r="D185" s="1"/>
      <c r="E185" s="1"/>
      <c r="I185" s="1390"/>
      <c r="J185" s="1390"/>
      <c r="K185" s="1390"/>
      <c r="L185" s="1390"/>
    </row>
    <row r="186" spans="4:12">
      <c r="D186" s="1"/>
      <c r="E186" s="1"/>
      <c r="I186" s="1390"/>
      <c r="J186" s="1390"/>
      <c r="K186" s="1390"/>
      <c r="L186" s="1390"/>
    </row>
    <row r="187" spans="4:12">
      <c r="D187" s="1"/>
      <c r="E187" s="1"/>
      <c r="I187" s="1390"/>
      <c r="J187" s="1390"/>
      <c r="K187" s="1390"/>
      <c r="L187" s="1390"/>
    </row>
    <row r="188" spans="4:12">
      <c r="D188" s="1"/>
      <c r="E188" s="1"/>
      <c r="I188" s="1390"/>
      <c r="J188" s="1390"/>
      <c r="K188" s="1390"/>
      <c r="L188" s="1390"/>
    </row>
    <row r="189" spans="4:12">
      <c r="D189" s="1"/>
      <c r="E189" s="1"/>
      <c r="I189" s="1390"/>
      <c r="J189" s="1390"/>
      <c r="K189" s="1390"/>
      <c r="L189" s="1390"/>
    </row>
    <row r="190" spans="4:12">
      <c r="D190" s="1"/>
      <c r="E190" s="1"/>
      <c r="I190" s="1390"/>
      <c r="J190" s="1390"/>
      <c r="K190" s="1390"/>
      <c r="L190" s="1390"/>
    </row>
    <row r="191" spans="4:12">
      <c r="D191" s="1"/>
      <c r="E191" s="1"/>
      <c r="I191" s="1390"/>
      <c r="J191" s="1390"/>
      <c r="K191" s="1390"/>
      <c r="L191" s="1390"/>
    </row>
    <row r="192" spans="4:12">
      <c r="D192" s="1"/>
      <c r="E192" s="1"/>
      <c r="I192" s="1390"/>
      <c r="J192" s="1390"/>
      <c r="K192" s="1390"/>
      <c r="L192" s="1390"/>
    </row>
    <row r="193" spans="4:12">
      <c r="D193" s="1"/>
      <c r="E193" s="1"/>
      <c r="I193" s="1390"/>
      <c r="J193" s="1390"/>
      <c r="K193" s="1390"/>
      <c r="L193" s="1390"/>
    </row>
    <row r="194" spans="4:12">
      <c r="D194" s="1"/>
      <c r="E194" s="1"/>
      <c r="I194" s="1390"/>
      <c r="J194" s="1390"/>
      <c r="K194" s="1390"/>
      <c r="L194" s="1390"/>
    </row>
    <row r="195" spans="4:12">
      <c r="D195" s="1"/>
      <c r="E195" s="1"/>
      <c r="I195" s="1390"/>
      <c r="J195" s="1390"/>
      <c r="K195" s="1390"/>
      <c r="L195" s="1390"/>
    </row>
    <row r="196" spans="4:12">
      <c r="D196" s="1"/>
      <c r="E196" s="1"/>
      <c r="I196" s="1390"/>
      <c r="J196" s="1390"/>
      <c r="K196" s="1390"/>
      <c r="L196" s="1390"/>
    </row>
    <row r="197" spans="4:12">
      <c r="D197" s="1"/>
      <c r="E197" s="1"/>
      <c r="I197" s="1390"/>
      <c r="J197" s="1390"/>
      <c r="K197" s="1390"/>
      <c r="L197" s="1390"/>
    </row>
    <row r="198" spans="4:12">
      <c r="D198" s="1"/>
      <c r="E198" s="1"/>
      <c r="I198" s="1390"/>
      <c r="J198" s="1390"/>
      <c r="K198" s="1390"/>
      <c r="L198" s="1390"/>
    </row>
    <row r="199" spans="4:12">
      <c r="D199" s="1"/>
      <c r="E199" s="1"/>
      <c r="I199" s="1390"/>
      <c r="J199" s="1390"/>
      <c r="K199" s="1390"/>
      <c r="L199" s="1390"/>
    </row>
    <row r="200" spans="4:12">
      <c r="D200" s="1"/>
      <c r="E200" s="1"/>
      <c r="I200" s="1390"/>
      <c r="J200" s="1390"/>
      <c r="K200" s="1390"/>
      <c r="L200" s="1390"/>
    </row>
    <row r="201" spans="4:12">
      <c r="D201" s="1"/>
      <c r="E201" s="1"/>
    </row>
    <row r="202" spans="4:12">
      <c r="D202" s="1"/>
      <c r="E202" s="1"/>
    </row>
    <row r="203" spans="4:12">
      <c r="D203" s="1"/>
      <c r="E203" s="1"/>
    </row>
    <row r="204" spans="4:12">
      <c r="D204" s="1"/>
      <c r="E204" s="1"/>
    </row>
    <row r="205" spans="4:12">
      <c r="D205" s="1"/>
      <c r="E205" s="1"/>
    </row>
    <row r="206" spans="4:12">
      <c r="D206" s="1"/>
      <c r="E206" s="1"/>
    </row>
    <row r="207" spans="4:12">
      <c r="D207" s="1"/>
      <c r="E207" s="1"/>
    </row>
    <row r="208" spans="4:12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</sheetData>
  <autoFilter ref="A1:AH1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7"/>
  </autoFilter>
  <customSheetViews>
    <customSheetView guid="{44B5F5DE-C96C-4269-969A-574D4EEEEEF5}" scale="115" showPageBreaks="1" printArea="1" view="pageBreakPreview">
      <selection activeCell="C46" sqref="C46"/>
      <pageMargins left="0.74803149606299202" right="0.74803149606299202" top="0.74803149606299202" bottom="4.1338582677165396" header="0.35" footer="3.67"/>
      <pageSetup paperSize="9" fitToHeight="15" orientation="portrait" useFirstPageNumber="1" r:id="rId1"/>
      <headerFooter alignWithMargins="0">
        <oddFooter>&amp;C&amp;"Times New Roman,Regular"&amp;11&amp;P</oddFooter>
      </headerFooter>
    </customSheetView>
    <customSheetView guid="{BDCF7345-18B1-4C88-89F2-E67F940CDF85}" scale="115" showPageBreaks="1" printArea="1" view="pageBreakPreview">
      <selection activeCell="G32" activeCellId="2" sqref="G21 G26 G32"/>
      <pageMargins left="0.74803149606299202" right="0.74803149606299202" top="0.74803149606299202" bottom="4.1338582677165396" header="0.35" footer="3.67"/>
      <pageSetup paperSize="9" fitToHeight="15" orientation="portrait" useFirstPageNumber="1" r:id="rId2"/>
      <headerFooter alignWithMargins="0">
        <oddFooter>&amp;C&amp;"Times New Roman,Regular"&amp;11&amp;P</oddFooter>
      </headerFooter>
    </customSheetView>
    <customSheetView guid="{F13B090A-ECDA-4418-9F13-644A873400E7}" showPageBreaks="1" view="pageBreakPreview" showRuler="0" topLeftCell="A391">
      <selection activeCell="F125" sqref="E125:F125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</customSheetView>
    <customSheetView guid="{63DB0950-E90F-4380-862C-985B5EB19119}" showRuler="0" topLeftCell="A115">
      <selection activeCell="H56" sqref="H56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</customSheetView>
    <customSheetView guid="{7CE36697-C418-4ED3-BCF0-EA686CB40E87}" scale="115" showPageBreaks="1" printArea="1" hiddenRows="1" view="pageBreakPreview" showRuler="0" topLeftCell="A175">
      <selection activeCell="K190" sqref="K190"/>
      <rowBreaks count="5" manualBreakCount="5">
        <brk id="38" max="7" man="1"/>
        <brk id="75" max="7" man="1"/>
        <brk id="111" max="7" man="1"/>
        <brk id="146" max="7" man="1"/>
        <brk id="183" max="7" man="1"/>
      </rowBreaks>
      <pageMargins left="0.74803149606299202" right="0.74803149606299202" top="0.74803149606299202" bottom="4.13" header="0.35" footer="3"/>
      <printOptions horizontalCentered="1"/>
      <pageSetup paperSize="9" fitToHeight="15" orientation="portrait" blackAndWhite="1" useFirstPageNumber="1" r:id="rId5"/>
      <headerFooter alignWithMargins="0">
        <oddHeader xml:space="preserve">&amp;C   </oddHeader>
        <oddFooter>&amp;C&amp;P</oddFooter>
      </headerFooter>
    </customSheetView>
    <customSheetView guid="{0A01029B-7B3B-461F-BED3-37847DEE34DD}" scale="115" showPageBreaks="1" view="pageBreakPreview" topLeftCell="A277">
      <selection activeCell="C299" sqref="C299"/>
      <pageMargins left="0.74803149606299202" right="0.74803149606299202" top="0.74803149606299202" bottom="4.1338582677165396" header="0.35" footer="3.67"/>
      <pageSetup paperSize="9" fitToHeight="15" orientation="portrait" useFirstPageNumber="1" r:id="rId6"/>
      <headerFooter alignWithMargins="0">
        <oddFooter>&amp;C&amp;"Times New Roman,Regular"&amp;11&amp;P</oddFooter>
      </headerFooter>
    </customSheetView>
    <customSheetView guid="{E4E8F753-76B4-42E1-AD26-8B3589CB8A4B}" scale="115" showPageBreaks="1" view="pageBreakPreview" showRuler="0" topLeftCell="A199">
      <selection activeCell="B331" sqref="B331:C331"/>
      <pageMargins left="0.74803149606299202" right="0.74803149606299202" top="0.74803149606299202" bottom="4.1338582677165396" header="0.35" footer="3.67"/>
      <pageSetup paperSize="9" fitToHeight="15" orientation="portrait" useFirstPageNumber="1" r:id="rId7"/>
      <headerFooter alignWithMargins="0">
        <oddFooter>&amp;C&amp;"Times New Roman,Regular"&amp;11&amp;P</oddFooter>
      </headerFooter>
    </customSheetView>
    <customSheetView guid="{CBFC2224-D3AC-4AA3-8CE4-B555FCF23158}" scale="115" showPageBreaks="1" printArea="1" view="pageBreakPreview">
      <selection activeCell="C46" sqref="C46"/>
      <pageMargins left="0.74803149606299202" right="0.74803149606299202" top="0.74803149606299202" bottom="4.1338582677165396" header="0.35" footer="3.67"/>
      <pageSetup paperSize="9" fitToHeight="15" orientation="portrait" useFirstPageNumber="1" r:id="rId8"/>
      <headerFooter alignWithMargins="0">
        <oddFooter>&amp;C&amp;"Times New Roman,Regular"&amp;11&amp;P</oddFooter>
      </headerFooter>
    </customSheetView>
  </customSheetViews>
  <mergeCells count="13">
    <mergeCell ref="I12:R12"/>
    <mergeCell ref="S12:AB12"/>
    <mergeCell ref="I13:M13"/>
    <mergeCell ref="N13:R13"/>
    <mergeCell ref="S13:W13"/>
    <mergeCell ref="X13:AB13"/>
    <mergeCell ref="A1:G1"/>
    <mergeCell ref="A4:G4"/>
    <mergeCell ref="B5:G5"/>
    <mergeCell ref="B42:G42"/>
    <mergeCell ref="B41:H41"/>
    <mergeCell ref="B13:G13"/>
    <mergeCell ref="A2:G2"/>
  </mergeCells>
  <phoneticPr fontId="15" type="noConversion"/>
  <pageMargins left="0.74803149606299213" right="0.74803149606299213" top="0.74803149606299213" bottom="4.1338582677165361" header="0.35433070866141736" footer="3.6614173228346458"/>
  <pageSetup paperSize="9" fitToHeight="15" orientation="portrait" useFirstPageNumber="1" r:id="rId9"/>
  <headerFooter alignWithMargins="0">
    <oddFooter>&amp;C&amp;"Times New Roman,Regular"&amp;11&amp;P</oddFooter>
  </headerFooter>
  <rowBreaks count="1" manualBreakCount="1">
    <brk id="3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syncVertical="1" syncRef="A22" transitionEvaluation="1" codeName="Sheet4" enableFormatConditionsCalculation="0"/>
  <dimension ref="A1:AD55"/>
  <sheetViews>
    <sheetView view="pageBreakPreview" topLeftCell="A22" zoomScaleNormal="145" zoomScaleSheetLayoutView="100" workbookViewId="0">
      <selection activeCell="C35" sqref="C35:H44"/>
    </sheetView>
  </sheetViews>
  <sheetFormatPr defaultColWidth="12.42578125" defaultRowHeight="12.75"/>
  <cols>
    <col min="1" max="1" width="5.7109375" style="11" customWidth="1"/>
    <col min="2" max="2" width="8.140625" style="12" customWidth="1"/>
    <col min="3" max="3" width="33.28515625" style="10" customWidth="1"/>
    <col min="4" max="4" width="6.28515625" style="10" customWidth="1"/>
    <col min="5" max="5" width="9.42578125" style="10" customWidth="1"/>
    <col min="6" max="6" width="10.5703125" style="10" customWidth="1"/>
    <col min="7" max="7" width="9" style="13" customWidth="1"/>
    <col min="8" max="8" width="4.140625" style="13" customWidth="1"/>
    <col min="9" max="9" width="4.85546875" style="13" customWidth="1"/>
    <col min="10" max="10" width="10.5703125" style="10" customWidth="1"/>
    <col min="11" max="13" width="12.42578125" style="10"/>
    <col min="14" max="14" width="8.85546875" style="10" customWidth="1"/>
    <col min="15" max="15" width="4.5703125" style="10" customWidth="1"/>
    <col min="16" max="18" width="12.42578125" style="10"/>
    <col min="19" max="19" width="7.140625" style="13" customWidth="1"/>
    <col min="20" max="20" width="4.28515625" style="10" customWidth="1"/>
    <col min="21" max="16384" width="12.42578125" style="10"/>
  </cols>
  <sheetData>
    <row r="1" spans="1:30">
      <c r="A1" s="1597" t="s">
        <v>196</v>
      </c>
      <c r="B1" s="1597"/>
      <c r="C1" s="1597"/>
      <c r="D1" s="1597"/>
      <c r="E1" s="1597"/>
      <c r="F1" s="1597"/>
      <c r="G1" s="1597"/>
      <c r="H1" s="536"/>
      <c r="I1" s="9"/>
    </row>
    <row r="2" spans="1:30">
      <c r="A2" s="1597" t="s">
        <v>65</v>
      </c>
      <c r="B2" s="1597"/>
      <c r="C2" s="1597"/>
      <c r="D2" s="1597"/>
      <c r="E2" s="1597"/>
      <c r="F2" s="1597"/>
      <c r="G2" s="1597"/>
      <c r="H2" s="536"/>
      <c r="I2" s="9"/>
    </row>
    <row r="3" spans="1:30" s="104" customFormat="1">
      <c r="A3" s="1589" t="s">
        <v>412</v>
      </c>
      <c r="B3" s="1589"/>
      <c r="C3" s="1589"/>
      <c r="D3" s="1589"/>
      <c r="E3" s="1589"/>
      <c r="F3" s="1589"/>
      <c r="G3" s="1589"/>
      <c r="H3" s="534"/>
      <c r="I3" s="331"/>
      <c r="J3" s="105"/>
      <c r="K3" s="105"/>
      <c r="L3" s="105"/>
      <c r="M3" s="105"/>
      <c r="N3" s="105"/>
      <c r="O3" s="105"/>
      <c r="P3" s="105"/>
      <c r="Q3" s="105"/>
      <c r="R3" s="105"/>
      <c r="S3" s="1734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</row>
    <row r="4" spans="1:30" s="104" customFormat="1" ht="8.25" customHeight="1">
      <c r="A4" s="125"/>
      <c r="B4" s="1590"/>
      <c r="C4" s="1590"/>
      <c r="D4" s="1590"/>
      <c r="E4" s="1590"/>
      <c r="F4" s="1590"/>
      <c r="G4" s="1590"/>
      <c r="H4" s="535"/>
      <c r="I4" s="1545"/>
      <c r="J4" s="105"/>
      <c r="K4" s="105"/>
      <c r="L4" s="105"/>
      <c r="M4" s="105"/>
      <c r="N4" s="105"/>
      <c r="O4" s="105"/>
      <c r="P4" s="105"/>
      <c r="Q4" s="105"/>
      <c r="R4" s="105"/>
      <c r="S4" s="1734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</row>
    <row r="5" spans="1:30" s="104" customFormat="1">
      <c r="A5" s="125"/>
      <c r="D5" s="135"/>
      <c r="E5" s="136" t="s">
        <v>30</v>
      </c>
      <c r="F5" s="136" t="s">
        <v>31</v>
      </c>
      <c r="G5" s="137" t="s">
        <v>195</v>
      </c>
      <c r="H5" s="143"/>
      <c r="I5" s="143"/>
      <c r="J5" s="105"/>
      <c r="K5" s="105"/>
      <c r="L5" s="105"/>
      <c r="M5" s="105"/>
      <c r="N5" s="105"/>
      <c r="O5" s="105"/>
      <c r="P5" s="105"/>
      <c r="Q5" s="105"/>
      <c r="R5" s="105"/>
      <c r="S5" s="1734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</row>
    <row r="6" spans="1:30" s="104" customFormat="1">
      <c r="A6" s="125"/>
      <c r="B6" s="138" t="s">
        <v>32</v>
      </c>
      <c r="C6" s="104" t="s">
        <v>33</v>
      </c>
      <c r="D6" s="139" t="s">
        <v>108</v>
      </c>
      <c r="E6" s="106">
        <v>424748</v>
      </c>
      <c r="F6" s="106">
        <v>38581</v>
      </c>
      <c r="G6" s="140">
        <f>SUM(E6:F6)</f>
        <v>463329</v>
      </c>
      <c r="H6" s="140"/>
      <c r="I6" s="140"/>
      <c r="J6" s="105"/>
      <c r="K6" s="105"/>
      <c r="L6" s="105"/>
      <c r="M6" s="105"/>
      <c r="N6" s="105"/>
      <c r="O6" s="105"/>
      <c r="P6" s="105"/>
      <c r="Q6" s="105"/>
      <c r="R6" s="105"/>
      <c r="S6" s="1734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</row>
    <row r="7" spans="1:30" s="104" customFormat="1">
      <c r="A7" s="125"/>
      <c r="B7" s="138" t="s">
        <v>34</v>
      </c>
      <c r="C7" s="141" t="s">
        <v>35</v>
      </c>
      <c r="D7" s="142"/>
      <c r="E7" s="107"/>
      <c r="F7" s="107"/>
      <c r="G7" s="143"/>
      <c r="H7" s="143"/>
      <c r="I7" s="143"/>
      <c r="J7" s="105"/>
      <c r="K7" s="105"/>
      <c r="L7" s="105"/>
      <c r="M7" s="105"/>
      <c r="N7" s="105"/>
      <c r="O7" s="105"/>
      <c r="P7" s="105"/>
      <c r="Q7" s="105"/>
      <c r="R7" s="105"/>
      <c r="S7" s="1734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</row>
    <row r="8" spans="1:30" s="104" customFormat="1">
      <c r="A8" s="125"/>
      <c r="B8" s="138"/>
      <c r="C8" s="141" t="s">
        <v>192</v>
      </c>
      <c r="D8" s="142" t="s">
        <v>108</v>
      </c>
      <c r="E8" s="144">
        <f>G20</f>
        <v>19943</v>
      </c>
      <c r="F8" s="144">
        <f>G30</f>
        <v>6454</v>
      </c>
      <c r="G8" s="143">
        <f>F8+E8</f>
        <v>26397</v>
      </c>
      <c r="H8" s="143"/>
      <c r="I8" s="143"/>
      <c r="J8" s="105"/>
      <c r="K8" s="105"/>
      <c r="L8" s="105"/>
      <c r="M8" s="105"/>
      <c r="N8" s="105"/>
      <c r="O8" s="105"/>
      <c r="P8" s="105"/>
      <c r="Q8" s="105"/>
      <c r="R8" s="105"/>
      <c r="S8" s="1734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</row>
    <row r="9" spans="1:30" s="104" customFormat="1">
      <c r="A9" s="125"/>
      <c r="B9" s="145" t="s">
        <v>107</v>
      </c>
      <c r="C9" s="104" t="s">
        <v>54</v>
      </c>
      <c r="D9" s="146" t="s">
        <v>108</v>
      </c>
      <c r="E9" s="147">
        <f>SUM(E6:E8)</f>
        <v>444691</v>
      </c>
      <c r="F9" s="147">
        <f>SUM(F6:F8)</f>
        <v>45035</v>
      </c>
      <c r="G9" s="148">
        <f>SUM(E9:F9)</f>
        <v>489726</v>
      </c>
      <c r="H9" s="140"/>
      <c r="I9" s="140"/>
      <c r="J9" s="105"/>
      <c r="K9" s="105"/>
      <c r="L9" s="105"/>
      <c r="M9" s="105"/>
      <c r="N9" s="105"/>
      <c r="O9" s="105"/>
      <c r="P9" s="105"/>
      <c r="Q9" s="105"/>
      <c r="R9" s="105"/>
      <c r="S9" s="1734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</row>
    <row r="10" spans="1:30" s="104" customFormat="1" ht="14.25" customHeight="1">
      <c r="A10" s="125"/>
      <c r="B10" s="138" t="s">
        <v>55</v>
      </c>
      <c r="C10" s="104" t="s">
        <v>56</v>
      </c>
      <c r="F10" s="149"/>
      <c r="G10" s="150"/>
      <c r="H10" s="150"/>
      <c r="I10" s="1594"/>
      <c r="J10" s="1594"/>
      <c r="K10" s="1594"/>
      <c r="L10" s="1594"/>
      <c r="M10" s="1594"/>
      <c r="N10" s="1594"/>
      <c r="O10" s="1594"/>
      <c r="P10" s="1594"/>
      <c r="Q10" s="1594"/>
      <c r="R10" s="1594"/>
      <c r="S10" s="1594"/>
      <c r="T10" s="1594"/>
      <c r="U10" s="1594"/>
      <c r="V10" s="1594"/>
      <c r="W10" s="1595"/>
      <c r="X10" s="1596"/>
      <c r="Y10" s="1596"/>
      <c r="Z10" s="1596"/>
      <c r="AA10" s="1596"/>
      <c r="AB10" s="1596"/>
      <c r="AC10" s="105"/>
      <c r="AD10" s="105"/>
    </row>
    <row r="11" spans="1:30" s="104" customFormat="1" ht="13.5" thickBot="1">
      <c r="A11" s="151"/>
      <c r="B11" s="1592" t="s">
        <v>188</v>
      </c>
      <c r="C11" s="1592"/>
      <c r="D11" s="1592"/>
      <c r="E11" s="1592"/>
      <c r="F11" s="1592"/>
      <c r="G11" s="1592"/>
      <c r="H11" s="157"/>
      <c r="I11" s="1594"/>
      <c r="J11" s="1594"/>
      <c r="K11" s="1594"/>
      <c r="L11" s="1594"/>
      <c r="M11" s="1594"/>
      <c r="N11" s="1594"/>
      <c r="O11" s="1594"/>
      <c r="P11" s="1594"/>
      <c r="Q11" s="1594"/>
      <c r="R11" s="1594"/>
      <c r="S11" s="1594"/>
      <c r="T11" s="1594"/>
      <c r="U11" s="1594"/>
      <c r="V11" s="1594"/>
      <c r="W11" s="1595"/>
      <c r="X11" s="1596"/>
      <c r="Y11" s="1596"/>
      <c r="Z11" s="1596"/>
      <c r="AA11" s="1596"/>
      <c r="AB11" s="1596"/>
      <c r="AC11" s="105"/>
      <c r="AD11" s="105"/>
    </row>
    <row r="12" spans="1:30" s="104" customFormat="1" ht="14.25" thickTop="1" thickBot="1">
      <c r="A12" s="151"/>
      <c r="B12" s="133"/>
      <c r="C12" s="133" t="s">
        <v>57</v>
      </c>
      <c r="D12" s="133"/>
      <c r="E12" s="133" t="s">
        <v>109</v>
      </c>
      <c r="F12" s="133" t="s">
        <v>203</v>
      </c>
      <c r="G12" s="152" t="s">
        <v>195</v>
      </c>
      <c r="H12" s="143"/>
      <c r="I12" s="605"/>
      <c r="J12" s="605"/>
      <c r="K12" s="605"/>
      <c r="L12" s="605"/>
      <c r="M12" s="605"/>
      <c r="N12" s="605"/>
      <c r="O12" s="605"/>
      <c r="P12" s="605"/>
      <c r="Q12" s="605"/>
      <c r="R12" s="605"/>
      <c r="S12" s="605"/>
      <c r="T12" s="605"/>
      <c r="U12" s="605"/>
      <c r="V12" s="605"/>
      <c r="W12" s="1542"/>
      <c r="X12" s="4"/>
      <c r="Y12" s="4"/>
      <c r="Z12" s="4"/>
      <c r="AA12" s="4"/>
      <c r="AB12" s="4"/>
      <c r="AC12" s="105"/>
      <c r="AD12" s="105"/>
    </row>
    <row r="13" spans="1:30" s="104" customFormat="1" ht="13.5" thickTop="1">
      <c r="A13" s="280"/>
      <c r="B13" s="281"/>
      <c r="C13" s="282" t="s">
        <v>111</v>
      </c>
      <c r="D13" s="142"/>
      <c r="E13" s="142"/>
      <c r="F13" s="142"/>
      <c r="G13" s="143"/>
      <c r="H13" s="143"/>
      <c r="I13" s="143"/>
      <c r="J13" s="105"/>
      <c r="K13" s="105"/>
      <c r="L13" s="105"/>
      <c r="M13" s="105"/>
      <c r="N13" s="105"/>
      <c r="O13" s="105"/>
      <c r="P13" s="105"/>
      <c r="Q13" s="105"/>
      <c r="R13" s="105"/>
      <c r="S13" s="1734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</row>
    <row r="14" spans="1:30" ht="13.5" customHeight="1">
      <c r="A14" s="280" t="s">
        <v>112</v>
      </c>
      <c r="B14" s="542">
        <v>2404</v>
      </c>
      <c r="C14" s="282" t="s">
        <v>232</v>
      </c>
      <c r="D14" s="552"/>
      <c r="E14" s="544"/>
      <c r="F14" s="544"/>
      <c r="G14" s="544"/>
      <c r="H14" s="544"/>
      <c r="I14" s="547"/>
      <c r="J14" s="547"/>
      <c r="K14" s="547"/>
      <c r="L14" s="547"/>
      <c r="M14" s="548"/>
      <c r="N14" s="547"/>
      <c r="O14" s="547"/>
      <c r="P14" s="547"/>
      <c r="Q14" s="547"/>
      <c r="R14" s="547"/>
      <c r="S14" s="547"/>
      <c r="T14" s="547"/>
      <c r="U14" s="547"/>
      <c r="V14" s="547"/>
      <c r="W14" s="549"/>
      <c r="X14" s="547"/>
      <c r="Y14" s="547"/>
      <c r="Z14" s="547"/>
      <c r="AA14" s="550"/>
      <c r="AB14" s="550"/>
      <c r="AC14" s="992"/>
      <c r="AD14" s="992"/>
    </row>
    <row r="15" spans="1:30" ht="13.5" customHeight="1">
      <c r="A15" s="280"/>
      <c r="B15" s="558">
        <v>0.10199999999999999</v>
      </c>
      <c r="C15" s="282" t="s">
        <v>233</v>
      </c>
      <c r="D15" s="546"/>
      <c r="E15" s="284"/>
      <c r="F15" s="284"/>
      <c r="G15" s="284"/>
      <c r="H15" s="284"/>
      <c r="I15" s="547"/>
      <c r="J15" s="547"/>
      <c r="K15" s="547"/>
      <c r="L15" s="547"/>
      <c r="M15" s="548"/>
      <c r="N15" s="547"/>
      <c r="O15" s="547"/>
      <c r="P15" s="547"/>
      <c r="Q15" s="547"/>
      <c r="R15" s="547"/>
      <c r="S15" s="547"/>
      <c r="T15" s="547"/>
      <c r="U15" s="547"/>
      <c r="V15" s="547"/>
      <c r="W15" s="549"/>
      <c r="X15" s="547"/>
      <c r="Y15" s="547"/>
      <c r="Z15" s="547"/>
      <c r="AA15" s="550"/>
      <c r="AB15" s="550"/>
      <c r="AC15" s="992"/>
      <c r="AD15" s="992"/>
    </row>
    <row r="16" spans="1:30" ht="13.5" customHeight="1">
      <c r="A16" s="545"/>
      <c r="B16" s="993" t="s">
        <v>476</v>
      </c>
      <c r="C16" s="543" t="s">
        <v>477</v>
      </c>
      <c r="D16" s="399"/>
      <c r="E16" s="169"/>
      <c r="F16" s="399"/>
      <c r="G16" s="169"/>
      <c r="H16" s="169"/>
      <c r="I16" s="547"/>
      <c r="J16" s="547"/>
      <c r="K16" s="547"/>
      <c r="L16" s="547"/>
      <c r="M16" s="548"/>
      <c r="N16" s="547"/>
      <c r="O16" s="547"/>
      <c r="P16" s="547"/>
      <c r="Q16" s="547"/>
      <c r="R16" s="547"/>
      <c r="S16" s="547"/>
      <c r="T16" s="547"/>
      <c r="U16" s="547"/>
      <c r="V16" s="547"/>
      <c r="W16" s="549"/>
      <c r="X16" s="547"/>
      <c r="Y16" s="547"/>
      <c r="Z16" s="547"/>
      <c r="AA16" s="550"/>
      <c r="AB16" s="550"/>
      <c r="AC16" s="992"/>
      <c r="AD16" s="992"/>
    </row>
    <row r="17" spans="1:30" ht="25.5">
      <c r="A17" s="554" t="s">
        <v>462</v>
      </c>
      <c r="B17" s="1024" t="s">
        <v>478</v>
      </c>
      <c r="C17" s="1025" t="s">
        <v>479</v>
      </c>
      <c r="D17" s="399"/>
      <c r="E17" s="169">
        <v>19943</v>
      </c>
      <c r="F17" s="919">
        <v>0</v>
      </c>
      <c r="G17" s="169">
        <f>F17+E17</f>
        <v>19943</v>
      </c>
      <c r="H17" s="985" t="s">
        <v>444</v>
      </c>
      <c r="I17" s="1508"/>
      <c r="J17" s="1538"/>
      <c r="K17" s="1539"/>
      <c r="L17" s="1735"/>
      <c r="M17" s="1512"/>
      <c r="N17" s="1497"/>
      <c r="O17" s="547"/>
      <c r="P17" s="547"/>
      <c r="Q17" s="547"/>
      <c r="R17" s="547"/>
      <c r="S17" s="547"/>
      <c r="T17" s="547"/>
      <c r="U17" s="547"/>
      <c r="V17" s="547"/>
      <c r="W17" s="549"/>
      <c r="X17" s="547"/>
      <c r="Y17" s="547"/>
      <c r="Z17" s="547"/>
      <c r="AA17" s="550"/>
      <c r="AB17" s="550"/>
      <c r="AC17" s="992"/>
      <c r="AD17" s="992"/>
    </row>
    <row r="18" spans="1:30" ht="14.25" customHeight="1">
      <c r="A18" s="545" t="s">
        <v>107</v>
      </c>
      <c r="B18" s="993" t="s">
        <v>476</v>
      </c>
      <c r="C18" s="543" t="s">
        <v>477</v>
      </c>
      <c r="D18" s="399"/>
      <c r="E18" s="434">
        <f>E17</f>
        <v>19943</v>
      </c>
      <c r="F18" s="920">
        <f t="shared" ref="F18:G18" si="0">F17</f>
        <v>0</v>
      </c>
      <c r="G18" s="434">
        <f t="shared" si="0"/>
        <v>19943</v>
      </c>
      <c r="H18" s="169"/>
      <c r="I18" s="547"/>
      <c r="J18" s="547"/>
      <c r="K18" s="547"/>
      <c r="L18" s="547"/>
      <c r="M18" s="548"/>
      <c r="N18" s="547"/>
      <c r="O18" s="547"/>
      <c r="P18" s="547"/>
      <c r="Q18" s="547"/>
      <c r="R18" s="547"/>
      <c r="S18" s="547"/>
      <c r="T18" s="547"/>
      <c r="U18" s="547"/>
      <c r="V18" s="547"/>
      <c r="W18" s="549"/>
      <c r="X18" s="547"/>
      <c r="Y18" s="547"/>
      <c r="Z18" s="547"/>
      <c r="AA18" s="550"/>
      <c r="AB18" s="550"/>
      <c r="AC18" s="992"/>
      <c r="AD18" s="992"/>
    </row>
    <row r="19" spans="1:30" ht="13.5" customHeight="1">
      <c r="A19" s="545" t="s">
        <v>107</v>
      </c>
      <c r="B19" s="558">
        <v>0.10199999999999999</v>
      </c>
      <c r="C19" s="553" t="s">
        <v>233</v>
      </c>
      <c r="D19" s="399"/>
      <c r="E19" s="434">
        <f>E18</f>
        <v>19943</v>
      </c>
      <c r="F19" s="920">
        <f t="shared" ref="F19:G21" si="1">F18</f>
        <v>0</v>
      </c>
      <c r="G19" s="434">
        <f t="shared" si="1"/>
        <v>19943</v>
      </c>
      <c r="H19" s="169"/>
      <c r="I19" s="547"/>
      <c r="J19" s="547"/>
      <c r="K19" s="547"/>
      <c r="L19" s="547"/>
      <c r="M19" s="548"/>
      <c r="N19" s="547"/>
      <c r="O19" s="547"/>
      <c r="P19" s="547"/>
      <c r="Q19" s="547"/>
      <c r="R19" s="547"/>
      <c r="S19" s="547"/>
      <c r="T19" s="547"/>
      <c r="U19" s="547"/>
      <c r="V19" s="547"/>
      <c r="W19" s="549"/>
      <c r="X19" s="547"/>
      <c r="Y19" s="547"/>
      <c r="Z19" s="547"/>
      <c r="AA19" s="550"/>
      <c r="AB19" s="550"/>
      <c r="AC19" s="992"/>
      <c r="AD19" s="992"/>
    </row>
    <row r="20" spans="1:30" ht="13.5" customHeight="1">
      <c r="A20" s="545" t="s">
        <v>107</v>
      </c>
      <c r="B20" s="557">
        <v>2404</v>
      </c>
      <c r="C20" s="553" t="s">
        <v>232</v>
      </c>
      <c r="D20" s="284"/>
      <c r="E20" s="434">
        <f>E19</f>
        <v>19943</v>
      </c>
      <c r="F20" s="920">
        <f t="shared" si="1"/>
        <v>0</v>
      </c>
      <c r="G20" s="434">
        <f t="shared" si="1"/>
        <v>19943</v>
      </c>
      <c r="H20" s="284"/>
      <c r="I20" s="547"/>
      <c r="J20" s="547"/>
      <c r="K20" s="547"/>
      <c r="L20" s="547"/>
      <c r="M20" s="548"/>
      <c r="N20" s="547"/>
      <c r="O20" s="547"/>
      <c r="P20" s="547"/>
      <c r="Q20" s="547"/>
      <c r="R20" s="547"/>
      <c r="S20" s="547"/>
      <c r="T20" s="547"/>
      <c r="U20" s="547"/>
      <c r="V20" s="547"/>
      <c r="W20" s="549"/>
      <c r="X20" s="547"/>
      <c r="Y20" s="547"/>
      <c r="Z20" s="547"/>
      <c r="AA20" s="550"/>
      <c r="AB20" s="550"/>
      <c r="AC20" s="992"/>
      <c r="AD20" s="992"/>
    </row>
    <row r="21" spans="1:30" ht="12" customHeight="1">
      <c r="A21" s="286" t="s">
        <v>107</v>
      </c>
      <c r="B21" s="287"/>
      <c r="C21" s="437" t="s">
        <v>111</v>
      </c>
      <c r="D21" s="285"/>
      <c r="E21" s="551">
        <f>E20</f>
        <v>19943</v>
      </c>
      <c r="F21" s="999">
        <f t="shared" si="1"/>
        <v>0</v>
      </c>
      <c r="G21" s="551">
        <f t="shared" si="1"/>
        <v>19943</v>
      </c>
      <c r="H21" s="284"/>
      <c r="I21" s="547"/>
      <c r="J21" s="547"/>
      <c r="K21" s="547"/>
      <c r="L21" s="547"/>
      <c r="M21" s="548"/>
      <c r="N21" s="547"/>
      <c r="O21" s="547"/>
      <c r="P21" s="547"/>
      <c r="Q21" s="547"/>
      <c r="R21" s="547"/>
      <c r="S21" s="547"/>
      <c r="T21" s="547"/>
      <c r="U21" s="547"/>
      <c r="V21" s="547"/>
      <c r="W21" s="549"/>
      <c r="X21" s="547"/>
      <c r="Y21" s="547"/>
      <c r="Z21" s="547"/>
      <c r="AA21" s="550"/>
      <c r="AB21" s="550"/>
      <c r="AC21" s="992"/>
      <c r="AD21" s="992"/>
    </row>
    <row r="22" spans="1:30" ht="12.75" customHeight="1">
      <c r="A22" s="280"/>
      <c r="B22" s="281"/>
      <c r="C22" s="282" t="s">
        <v>40</v>
      </c>
      <c r="D22" s="546"/>
      <c r="E22" s="284"/>
      <c r="F22" s="919"/>
      <c r="G22" s="284"/>
      <c r="H22" s="284"/>
      <c r="I22" s="547"/>
      <c r="J22" s="547"/>
      <c r="K22" s="547"/>
      <c r="L22" s="547"/>
      <c r="M22" s="548"/>
      <c r="N22" s="547"/>
      <c r="O22" s="547"/>
      <c r="P22" s="547"/>
      <c r="Q22" s="547"/>
      <c r="R22" s="547"/>
      <c r="S22" s="547"/>
      <c r="T22" s="547"/>
      <c r="U22" s="547"/>
      <c r="V22" s="547"/>
      <c r="W22" s="549"/>
      <c r="X22" s="547"/>
      <c r="Y22" s="547"/>
      <c r="Z22" s="547"/>
      <c r="AA22" s="550"/>
      <c r="AB22" s="550"/>
      <c r="AC22" s="992"/>
      <c r="AD22" s="992"/>
    </row>
    <row r="23" spans="1:30">
      <c r="A23" s="545" t="s">
        <v>112</v>
      </c>
      <c r="B23" s="557">
        <v>4403</v>
      </c>
      <c r="C23" s="559" t="s">
        <v>240</v>
      </c>
      <c r="D23" s="546"/>
      <c r="E23" s="284"/>
      <c r="F23" s="919"/>
      <c r="G23" s="284"/>
      <c r="H23" s="284"/>
      <c r="I23" s="547"/>
      <c r="J23" s="547"/>
      <c r="K23" s="547"/>
      <c r="L23" s="547"/>
      <c r="M23" s="548"/>
      <c r="N23" s="547"/>
      <c r="O23" s="547"/>
      <c r="P23" s="547"/>
      <c r="Q23" s="547"/>
      <c r="R23" s="547"/>
      <c r="S23" s="547"/>
      <c r="T23" s="547"/>
      <c r="U23" s="547"/>
      <c r="V23" s="547"/>
      <c r="W23" s="549"/>
      <c r="X23" s="547"/>
      <c r="Y23" s="547"/>
      <c r="Z23" s="547"/>
      <c r="AA23" s="550"/>
      <c r="AB23" s="550"/>
      <c r="AC23" s="992"/>
      <c r="AD23" s="992"/>
    </row>
    <row r="24" spans="1:30">
      <c r="A24" s="545"/>
      <c r="B24" s="558">
        <v>0.10100000000000001</v>
      </c>
      <c r="C24" s="559" t="s">
        <v>241</v>
      </c>
      <c r="D24" s="546"/>
      <c r="E24" s="284"/>
      <c r="F24" s="919"/>
      <c r="G24" s="284"/>
      <c r="H24" s="284"/>
      <c r="I24" s="547"/>
      <c r="J24" s="547"/>
      <c r="K24" s="547"/>
      <c r="L24" s="547"/>
      <c r="M24" s="548"/>
      <c r="N24" s="547"/>
      <c r="O24" s="547"/>
      <c r="P24" s="547"/>
      <c r="Q24" s="547"/>
      <c r="R24" s="547"/>
      <c r="S24" s="547"/>
      <c r="T24" s="547"/>
      <c r="U24" s="547"/>
      <c r="V24" s="547"/>
      <c r="W24" s="549"/>
      <c r="X24" s="547"/>
      <c r="Y24" s="547"/>
      <c r="Z24" s="547"/>
      <c r="AA24" s="550"/>
      <c r="AB24" s="550"/>
      <c r="AC24" s="992"/>
      <c r="AD24" s="992"/>
    </row>
    <row r="25" spans="1:30" ht="25.5">
      <c r="A25" s="280"/>
      <c r="B25" s="560">
        <v>7</v>
      </c>
      <c r="C25" s="555" t="s">
        <v>229</v>
      </c>
      <c r="D25" s="399"/>
      <c r="E25" s="513"/>
      <c r="F25" s="919"/>
      <c r="G25" s="513"/>
      <c r="H25" s="513"/>
      <c r="I25" s="547"/>
      <c r="J25" s="547"/>
      <c r="K25" s="547"/>
      <c r="L25" s="547"/>
      <c r="M25" s="548"/>
      <c r="N25" s="547"/>
      <c r="O25" s="547"/>
      <c r="P25" s="547"/>
      <c r="Q25" s="547"/>
      <c r="R25" s="547"/>
      <c r="S25" s="547"/>
      <c r="T25" s="547"/>
      <c r="U25" s="547"/>
      <c r="V25" s="547"/>
      <c r="W25" s="549"/>
      <c r="X25" s="547"/>
      <c r="Y25" s="547"/>
      <c r="Z25" s="547"/>
      <c r="AA25" s="550"/>
      <c r="AB25" s="550"/>
      <c r="AC25" s="992"/>
      <c r="AD25" s="992"/>
    </row>
    <row r="26" spans="1:30" ht="38.25">
      <c r="A26" s="545"/>
      <c r="B26" s="556" t="s">
        <v>230</v>
      </c>
      <c r="C26" s="555" t="s">
        <v>242</v>
      </c>
      <c r="D26" s="399"/>
      <c r="E26" s="169">
        <v>6454</v>
      </c>
      <c r="F26" s="919">
        <v>0</v>
      </c>
      <c r="G26" s="169">
        <f>SUM(E26:F26)</f>
        <v>6454</v>
      </c>
      <c r="H26" s="985" t="s">
        <v>444</v>
      </c>
      <c r="I26" s="1736"/>
      <c r="J26" s="1498"/>
      <c r="K26" s="1737"/>
      <c r="L26" s="1736"/>
      <c r="M26" s="1738"/>
      <c r="N26" s="547"/>
      <c r="O26" s="547"/>
      <c r="P26" s="547"/>
      <c r="Q26" s="547"/>
      <c r="R26" s="547"/>
      <c r="S26" s="547"/>
      <c r="T26" s="547"/>
      <c r="U26" s="547"/>
      <c r="V26" s="547"/>
      <c r="W26" s="549"/>
      <c r="X26" s="547"/>
      <c r="Y26" s="547"/>
      <c r="Z26" s="547"/>
      <c r="AA26" s="550"/>
      <c r="AB26" s="550"/>
      <c r="AC26" s="992"/>
      <c r="AD26" s="992"/>
    </row>
    <row r="27" spans="1:30" ht="25.5">
      <c r="A27" s="280" t="s">
        <v>107</v>
      </c>
      <c r="B27" s="560">
        <v>7</v>
      </c>
      <c r="C27" s="555" t="s">
        <v>229</v>
      </c>
      <c r="D27" s="399"/>
      <c r="E27" s="434">
        <f t="shared" ref="E27:G27" si="2">SUM(E26:E26)</f>
        <v>6454</v>
      </c>
      <c r="F27" s="920">
        <f t="shared" si="2"/>
        <v>0</v>
      </c>
      <c r="G27" s="434">
        <f t="shared" si="2"/>
        <v>6454</v>
      </c>
      <c r="H27" s="169"/>
      <c r="I27" s="547"/>
      <c r="J27" s="547"/>
      <c r="K27" s="547"/>
      <c r="L27" s="547"/>
      <c r="M27" s="548"/>
      <c r="N27" s="547"/>
      <c r="O27" s="547"/>
      <c r="P27" s="547"/>
      <c r="Q27" s="547"/>
      <c r="R27" s="547"/>
      <c r="S27" s="547"/>
      <c r="T27" s="547"/>
      <c r="U27" s="547"/>
      <c r="V27" s="547"/>
      <c r="W27" s="549"/>
      <c r="X27" s="547"/>
      <c r="Y27" s="547"/>
      <c r="Z27" s="547"/>
      <c r="AA27" s="550"/>
      <c r="AB27" s="550"/>
      <c r="AC27" s="992"/>
      <c r="AD27" s="992"/>
    </row>
    <row r="28" spans="1:30">
      <c r="A28" s="280" t="s">
        <v>107</v>
      </c>
      <c r="B28" s="558">
        <v>0.10100000000000001</v>
      </c>
      <c r="C28" s="561" t="s">
        <v>241</v>
      </c>
      <c r="D28" s="399"/>
      <c r="E28" s="434">
        <f>E27</f>
        <v>6454</v>
      </c>
      <c r="F28" s="920">
        <f t="shared" ref="F28:G28" si="3">F27</f>
        <v>0</v>
      </c>
      <c r="G28" s="434">
        <f t="shared" si="3"/>
        <v>6454</v>
      </c>
      <c r="H28" s="169"/>
      <c r="I28" s="547"/>
      <c r="J28" s="547"/>
      <c r="K28" s="547"/>
      <c r="L28" s="547"/>
      <c r="M28" s="548"/>
      <c r="N28" s="547"/>
      <c r="O28" s="547"/>
      <c r="P28" s="547"/>
      <c r="Q28" s="547"/>
      <c r="R28" s="547"/>
      <c r="S28" s="547"/>
      <c r="T28" s="547"/>
      <c r="U28" s="547"/>
      <c r="V28" s="547"/>
      <c r="W28" s="549"/>
      <c r="X28" s="547"/>
      <c r="Y28" s="547"/>
      <c r="Z28" s="547"/>
      <c r="AA28" s="550"/>
      <c r="AB28" s="550"/>
      <c r="AC28" s="992"/>
      <c r="AD28" s="992"/>
    </row>
    <row r="29" spans="1:30">
      <c r="A29" s="286" t="s">
        <v>107</v>
      </c>
      <c r="B29" s="998">
        <v>4403</v>
      </c>
      <c r="C29" s="288" t="s">
        <v>244</v>
      </c>
      <c r="D29" s="401"/>
      <c r="E29" s="434">
        <f t="shared" ref="E29:G29" si="4">E28</f>
        <v>6454</v>
      </c>
      <c r="F29" s="920">
        <f t="shared" si="4"/>
        <v>0</v>
      </c>
      <c r="G29" s="434">
        <f t="shared" si="4"/>
        <v>6454</v>
      </c>
      <c r="H29" s="169"/>
      <c r="I29" s="547"/>
      <c r="J29" s="547"/>
      <c r="K29" s="547"/>
      <c r="L29" s="547"/>
      <c r="M29" s="548"/>
      <c r="N29" s="547"/>
      <c r="O29" s="547"/>
      <c r="P29" s="547"/>
      <c r="Q29" s="547"/>
      <c r="R29" s="547"/>
      <c r="S29" s="547"/>
      <c r="T29" s="547"/>
      <c r="U29" s="547"/>
      <c r="V29" s="547"/>
      <c r="W29" s="549"/>
      <c r="X29" s="547"/>
      <c r="Y29" s="547"/>
      <c r="Z29" s="547"/>
      <c r="AA29" s="550"/>
      <c r="AB29" s="550"/>
      <c r="AC29" s="992"/>
      <c r="AD29" s="992"/>
    </row>
    <row r="30" spans="1:30">
      <c r="A30" s="286" t="s">
        <v>107</v>
      </c>
      <c r="B30" s="287"/>
      <c r="C30" s="288" t="s">
        <v>40</v>
      </c>
      <c r="D30" s="513"/>
      <c r="E30" s="512">
        <f>E29</f>
        <v>6454</v>
      </c>
      <c r="F30" s="1000">
        <f t="shared" ref="F30:G30" si="5">F29</f>
        <v>0</v>
      </c>
      <c r="G30" s="512">
        <f t="shared" si="5"/>
        <v>6454</v>
      </c>
      <c r="H30" s="512"/>
      <c r="I30" s="547"/>
      <c r="J30" s="547"/>
      <c r="K30" s="547"/>
      <c r="L30" s="547"/>
      <c r="M30" s="548"/>
      <c r="N30" s="547"/>
      <c r="O30" s="547"/>
      <c r="P30" s="547"/>
      <c r="Q30" s="547"/>
      <c r="R30" s="547"/>
      <c r="S30" s="547"/>
      <c r="T30" s="547"/>
      <c r="U30" s="547"/>
      <c r="V30" s="547"/>
      <c r="W30" s="549"/>
      <c r="X30" s="547"/>
      <c r="Y30" s="547"/>
      <c r="Z30" s="547"/>
      <c r="AA30" s="550"/>
      <c r="AB30" s="550"/>
      <c r="AC30" s="992"/>
      <c r="AD30" s="992"/>
    </row>
    <row r="31" spans="1:30">
      <c r="A31" s="286" t="s">
        <v>107</v>
      </c>
      <c r="B31" s="287"/>
      <c r="C31" s="288" t="s">
        <v>108</v>
      </c>
      <c r="D31" s="285"/>
      <c r="E31" s="434">
        <f>E30+E21</f>
        <v>26397</v>
      </c>
      <c r="F31" s="920">
        <f>F30+F21</f>
        <v>0</v>
      </c>
      <c r="G31" s="285">
        <f>G30+G21</f>
        <v>26397</v>
      </c>
      <c r="H31" s="284"/>
      <c r="I31" s="547"/>
      <c r="J31" s="547"/>
      <c r="K31" s="547"/>
      <c r="L31" s="547"/>
      <c r="M31" s="548"/>
      <c r="N31" s="547"/>
      <c r="O31" s="547"/>
      <c r="P31" s="547"/>
      <c r="Q31" s="547"/>
      <c r="R31" s="547"/>
      <c r="S31" s="547"/>
      <c r="T31" s="547"/>
      <c r="U31" s="547"/>
      <c r="V31" s="547"/>
      <c r="W31" s="549"/>
      <c r="X31" s="547"/>
      <c r="Y31" s="547"/>
      <c r="Z31" s="547"/>
      <c r="AA31" s="550"/>
      <c r="AB31" s="550"/>
      <c r="AC31" s="992"/>
      <c r="AD31" s="992"/>
    </row>
    <row r="32" spans="1:30">
      <c r="A32" s="1326" t="s">
        <v>462</v>
      </c>
      <c r="B32" s="1599" t="s">
        <v>463</v>
      </c>
      <c r="C32" s="1599"/>
      <c r="D32" s="562"/>
      <c r="E32" s="538"/>
      <c r="F32" s="562"/>
      <c r="G32" s="562"/>
      <c r="H32" s="284"/>
      <c r="I32" s="547"/>
      <c r="J32" s="547"/>
      <c r="K32" s="547"/>
      <c r="L32" s="547"/>
      <c r="M32" s="548"/>
      <c r="N32" s="547"/>
      <c r="O32" s="547"/>
      <c r="P32" s="547"/>
      <c r="Q32" s="547"/>
      <c r="R32" s="547"/>
      <c r="S32" s="547"/>
      <c r="T32" s="547"/>
      <c r="U32" s="547"/>
      <c r="V32" s="547"/>
      <c r="W32" s="549"/>
      <c r="X32" s="547"/>
      <c r="Y32" s="547"/>
      <c r="Z32" s="547"/>
      <c r="AA32" s="550"/>
      <c r="AB32" s="550"/>
      <c r="AC32" s="992"/>
      <c r="AD32" s="992"/>
    </row>
    <row r="33" spans="1:30">
      <c r="A33" s="545" t="s">
        <v>449</v>
      </c>
      <c r="B33" s="545"/>
      <c r="C33" s="284"/>
      <c r="D33" s="284"/>
      <c r="E33" s="284"/>
      <c r="F33" s="284"/>
      <c r="G33" s="284"/>
      <c r="H33" s="283"/>
      <c r="I33" s="547"/>
      <c r="J33" s="547"/>
      <c r="K33" s="547"/>
      <c r="L33" s="548"/>
      <c r="M33" s="547"/>
      <c r="N33" s="547"/>
      <c r="O33" s="547"/>
      <c r="P33" s="547"/>
      <c r="Q33" s="547"/>
      <c r="R33" s="547"/>
      <c r="S33" s="547"/>
      <c r="T33" s="547"/>
      <c r="U33" s="547"/>
      <c r="V33" s="549"/>
      <c r="W33" s="547"/>
      <c r="X33" s="547"/>
      <c r="Y33" s="547"/>
      <c r="Z33" s="550"/>
      <c r="AA33" s="550"/>
      <c r="AB33" s="992"/>
      <c r="AC33" s="992"/>
      <c r="AD33" s="992"/>
    </row>
    <row r="34" spans="1:30" s="992" customFormat="1" ht="15.75" customHeight="1">
      <c r="A34" s="1438" t="s">
        <v>444</v>
      </c>
      <c r="B34" s="1598" t="s">
        <v>472</v>
      </c>
      <c r="C34" s="1598"/>
      <c r="D34" s="284"/>
      <c r="E34" s="284"/>
      <c r="F34" s="284"/>
      <c r="G34" s="284"/>
      <c r="H34" s="547"/>
      <c r="I34" s="547"/>
      <c r="J34" s="547"/>
      <c r="K34" s="547"/>
      <c r="L34" s="548"/>
      <c r="M34" s="547"/>
      <c r="N34" s="547"/>
      <c r="O34" s="547"/>
      <c r="P34" s="547"/>
      <c r="Q34" s="547"/>
      <c r="R34" s="547"/>
      <c r="S34" s="547"/>
      <c r="T34" s="547"/>
      <c r="U34" s="547"/>
      <c r="V34" s="549"/>
      <c r="W34" s="547"/>
      <c r="X34" s="547"/>
      <c r="Y34" s="547"/>
      <c r="Z34" s="550"/>
      <c r="AA34" s="550"/>
    </row>
    <row r="35" spans="1:30">
      <c r="A35" s="280"/>
      <c r="B35" s="281"/>
      <c r="C35" s="550"/>
      <c r="D35" s="1740"/>
      <c r="E35" s="1740"/>
      <c r="F35" s="1740"/>
      <c r="G35" s="1740"/>
      <c r="H35" s="1740"/>
      <c r="I35" s="547"/>
      <c r="J35" s="547"/>
      <c r="K35" s="547"/>
      <c r="L35" s="547"/>
      <c r="M35" s="548"/>
      <c r="N35" s="547"/>
      <c r="O35" s="547"/>
      <c r="P35" s="547"/>
      <c r="Q35" s="547"/>
      <c r="R35" s="547"/>
      <c r="S35" s="547"/>
      <c r="T35" s="547"/>
      <c r="U35" s="547"/>
      <c r="V35" s="547"/>
      <c r="W35" s="549"/>
      <c r="X35" s="547"/>
      <c r="Y35" s="547"/>
      <c r="Z35" s="547"/>
      <c r="AA35" s="550"/>
      <c r="AB35" s="550"/>
      <c r="AC35" s="992"/>
      <c r="AD35" s="992"/>
    </row>
    <row r="36" spans="1:30">
      <c r="A36" s="280"/>
      <c r="B36" s="281"/>
      <c r="C36" s="1741"/>
      <c r="D36" s="1731"/>
      <c r="E36" s="918"/>
      <c r="F36" s="1731"/>
      <c r="G36" s="918"/>
      <c r="H36" s="1740"/>
      <c r="I36" s="547"/>
      <c r="J36" s="547"/>
      <c r="K36" s="547"/>
      <c r="L36" s="547"/>
      <c r="M36" s="548"/>
      <c r="N36" s="547"/>
      <c r="O36" s="547"/>
      <c r="P36" s="547"/>
      <c r="Q36" s="547"/>
      <c r="R36" s="547"/>
      <c r="S36" s="547"/>
      <c r="T36" s="547"/>
      <c r="U36" s="547"/>
      <c r="V36" s="547"/>
      <c r="W36" s="549"/>
      <c r="X36" s="547"/>
      <c r="Y36" s="547"/>
      <c r="Z36" s="547"/>
      <c r="AA36" s="550"/>
      <c r="AB36" s="550"/>
      <c r="AC36" s="992"/>
      <c r="AD36" s="992"/>
    </row>
    <row r="37" spans="1:30">
      <c r="A37" s="280"/>
      <c r="B37" s="281"/>
      <c r="C37" s="550"/>
      <c r="D37" s="540"/>
      <c r="E37" s="540"/>
      <c r="F37" s="540"/>
      <c r="G37" s="540"/>
      <c r="H37" s="1740"/>
      <c r="I37" s="547"/>
      <c r="J37" s="547"/>
      <c r="K37" s="547"/>
      <c r="L37" s="547"/>
      <c r="M37" s="548"/>
      <c r="N37" s="547"/>
      <c r="O37" s="547"/>
      <c r="P37" s="547"/>
      <c r="Q37" s="547"/>
      <c r="R37" s="547"/>
      <c r="S37" s="547"/>
      <c r="T37" s="547"/>
      <c r="U37" s="547"/>
      <c r="V37" s="547"/>
      <c r="W37" s="549"/>
      <c r="X37" s="547"/>
      <c r="Y37" s="547"/>
      <c r="Z37" s="547"/>
      <c r="AA37" s="550"/>
      <c r="AB37" s="550"/>
      <c r="AC37" s="992"/>
      <c r="AD37" s="992"/>
    </row>
    <row r="38" spans="1:30">
      <c r="A38" s="280"/>
      <c r="B38" s="281"/>
      <c r="C38" s="550"/>
      <c r="D38" s="1740"/>
      <c r="E38" s="1740"/>
      <c r="F38" s="1740"/>
      <c r="G38" s="1740"/>
      <c r="H38" s="1740"/>
      <c r="I38" s="547"/>
      <c r="J38" s="547"/>
      <c r="K38" s="547"/>
      <c r="L38" s="547"/>
      <c r="M38" s="548"/>
      <c r="N38" s="547"/>
      <c r="O38" s="547"/>
      <c r="P38" s="547"/>
      <c r="Q38" s="547"/>
      <c r="R38" s="547"/>
      <c r="S38" s="547"/>
      <c r="T38" s="547"/>
      <c r="U38" s="547"/>
      <c r="V38" s="547"/>
      <c r="W38" s="549"/>
      <c r="X38" s="547"/>
      <c r="Y38" s="547"/>
      <c r="Z38" s="547"/>
      <c r="AA38" s="550"/>
      <c r="AB38" s="550"/>
      <c r="AC38" s="992"/>
      <c r="AD38" s="992"/>
    </row>
    <row r="39" spans="1:30">
      <c r="A39" s="280"/>
      <c r="B39" s="281"/>
      <c r="C39" s="550"/>
      <c r="D39" s="1740"/>
      <c r="E39" s="1740"/>
      <c r="F39" s="1740"/>
      <c r="G39" s="1740"/>
      <c r="H39" s="1740"/>
      <c r="I39" s="547"/>
      <c r="J39" s="547"/>
      <c r="K39" s="547"/>
      <c r="L39" s="547"/>
      <c r="M39" s="548"/>
      <c r="N39" s="547"/>
      <c r="O39" s="547"/>
      <c r="P39" s="547"/>
      <c r="Q39" s="547"/>
      <c r="R39" s="547"/>
      <c r="S39" s="547"/>
      <c r="T39" s="547"/>
      <c r="U39" s="547"/>
      <c r="V39" s="547"/>
      <c r="W39" s="549"/>
      <c r="X39" s="547"/>
      <c r="Y39" s="547"/>
      <c r="Z39" s="547"/>
      <c r="AA39" s="550"/>
      <c r="AB39" s="550"/>
      <c r="AC39" s="992"/>
      <c r="AD39" s="992"/>
    </row>
    <row r="40" spans="1:30">
      <c r="A40" s="280"/>
      <c r="B40" s="281"/>
      <c r="C40" s="550"/>
      <c r="D40" s="1740"/>
      <c r="E40" s="1740"/>
      <c r="F40" s="1740"/>
      <c r="G40" s="1740"/>
      <c r="H40" s="1740"/>
      <c r="I40" s="547"/>
      <c r="J40" s="547"/>
      <c r="K40" s="547"/>
      <c r="L40" s="547"/>
      <c r="M40" s="548"/>
      <c r="N40" s="547"/>
      <c r="O40" s="547"/>
      <c r="P40" s="547"/>
      <c r="Q40" s="547"/>
      <c r="R40" s="547"/>
      <c r="S40" s="547"/>
      <c r="T40" s="547"/>
      <c r="U40" s="547"/>
      <c r="V40" s="547"/>
      <c r="W40" s="549"/>
      <c r="X40" s="547"/>
      <c r="Y40" s="547"/>
      <c r="Z40" s="547"/>
      <c r="AA40" s="550"/>
      <c r="AB40" s="550"/>
      <c r="AC40" s="992"/>
      <c r="AD40" s="992"/>
    </row>
    <row r="41" spans="1:30">
      <c r="A41" s="280"/>
      <c r="B41" s="281"/>
      <c r="C41" s="1741"/>
      <c r="D41" s="1740"/>
      <c r="E41" s="1740"/>
      <c r="F41" s="1740"/>
      <c r="G41" s="1740"/>
      <c r="H41" s="1740"/>
      <c r="I41" s="547"/>
      <c r="J41" s="547"/>
      <c r="K41" s="547"/>
      <c r="L41" s="547"/>
      <c r="M41" s="548"/>
      <c r="N41" s="547"/>
      <c r="O41" s="547"/>
      <c r="P41" s="547"/>
      <c r="Q41" s="547"/>
      <c r="R41" s="547"/>
      <c r="S41" s="547"/>
      <c r="T41" s="547"/>
      <c r="U41" s="547"/>
      <c r="V41" s="547"/>
      <c r="W41" s="549"/>
      <c r="X41" s="547"/>
      <c r="Y41" s="547"/>
      <c r="Z41" s="547"/>
      <c r="AA41" s="550"/>
      <c r="AB41" s="550"/>
      <c r="AC41" s="992"/>
      <c r="AD41" s="992"/>
    </row>
    <row r="42" spans="1:30">
      <c r="A42" s="280"/>
      <c r="B42" s="281"/>
      <c r="C42" s="1741"/>
      <c r="D42" s="1740"/>
      <c r="E42" s="1740"/>
      <c r="F42" s="1740"/>
      <c r="G42" s="1740"/>
      <c r="H42" s="1740"/>
      <c r="I42" s="547"/>
      <c r="J42" s="547"/>
      <c r="K42" s="547"/>
      <c r="L42" s="547"/>
      <c r="M42" s="548"/>
      <c r="N42" s="547"/>
      <c r="O42" s="547"/>
      <c r="P42" s="547"/>
      <c r="Q42" s="547"/>
      <c r="R42" s="547"/>
      <c r="S42" s="547"/>
      <c r="T42" s="547"/>
      <c r="U42" s="547"/>
      <c r="V42" s="547"/>
      <c r="W42" s="549"/>
      <c r="X42" s="547"/>
      <c r="Y42" s="547"/>
      <c r="Z42" s="547"/>
      <c r="AA42" s="550"/>
      <c r="AB42" s="550"/>
      <c r="AC42" s="992"/>
      <c r="AD42" s="992"/>
    </row>
    <row r="43" spans="1:30">
      <c r="A43" s="280"/>
      <c r="B43" s="281"/>
      <c r="C43" s="1741"/>
      <c r="D43" s="1740"/>
      <c r="E43" s="1740"/>
      <c r="F43" s="1740"/>
      <c r="G43" s="1740"/>
      <c r="H43" s="1740"/>
      <c r="I43" s="547"/>
      <c r="J43" s="547"/>
      <c r="K43" s="547"/>
      <c r="L43" s="547"/>
      <c r="M43" s="548"/>
      <c r="N43" s="547"/>
      <c r="O43" s="547"/>
      <c r="P43" s="547"/>
      <c r="Q43" s="547"/>
      <c r="R43" s="547"/>
      <c r="S43" s="547"/>
      <c r="T43" s="547"/>
      <c r="U43" s="547"/>
      <c r="V43" s="547"/>
      <c r="W43" s="549"/>
      <c r="X43" s="547"/>
      <c r="Y43" s="547"/>
      <c r="Z43" s="547"/>
      <c r="AA43" s="550"/>
      <c r="AB43" s="550"/>
      <c r="AC43" s="992"/>
      <c r="AD43" s="992"/>
    </row>
    <row r="44" spans="1:30">
      <c r="C44" s="992"/>
      <c r="D44" s="992"/>
      <c r="E44" s="992"/>
      <c r="F44" s="992"/>
      <c r="G44" s="992"/>
      <c r="H44" s="992"/>
      <c r="I44" s="992"/>
      <c r="J44" s="992"/>
      <c r="K44" s="992"/>
      <c r="L44" s="992"/>
      <c r="M44" s="992"/>
      <c r="N44" s="1739"/>
      <c r="O44" s="992"/>
      <c r="P44" s="992"/>
      <c r="Q44" s="992"/>
      <c r="R44" s="992"/>
      <c r="S44" s="992"/>
      <c r="T44" s="992"/>
      <c r="U44" s="992"/>
      <c r="V44" s="992"/>
      <c r="W44" s="992"/>
      <c r="X44" s="992"/>
      <c r="Y44" s="992"/>
      <c r="Z44" s="992"/>
      <c r="AA44" s="992"/>
      <c r="AB44" s="992"/>
      <c r="AC44" s="992"/>
      <c r="AD44" s="992"/>
    </row>
    <row r="45" spans="1:30">
      <c r="I45" s="1739"/>
      <c r="J45" s="992"/>
      <c r="K45" s="992"/>
      <c r="L45" s="992"/>
      <c r="M45" s="992"/>
      <c r="N45" s="992"/>
      <c r="O45" s="992"/>
      <c r="P45" s="992"/>
      <c r="Q45" s="992"/>
      <c r="R45" s="992"/>
      <c r="S45" s="1739"/>
      <c r="T45" s="992"/>
      <c r="U45" s="992"/>
      <c r="V45" s="992"/>
      <c r="W45" s="992"/>
      <c r="X45" s="992"/>
      <c r="Y45" s="992"/>
      <c r="Z45" s="992"/>
      <c r="AA45" s="992"/>
      <c r="AB45" s="992"/>
      <c r="AC45" s="992"/>
      <c r="AD45" s="992"/>
    </row>
    <row r="46" spans="1:30">
      <c r="I46" s="1739"/>
      <c r="J46" s="992"/>
      <c r="K46" s="992"/>
      <c r="L46" s="992"/>
      <c r="M46" s="992"/>
      <c r="N46" s="992"/>
      <c r="O46" s="992"/>
      <c r="P46" s="992"/>
      <c r="Q46" s="992"/>
      <c r="R46" s="992"/>
      <c r="S46" s="1739"/>
      <c r="T46" s="992"/>
      <c r="U46" s="992"/>
      <c r="V46" s="992"/>
      <c r="W46" s="992"/>
      <c r="X46" s="992"/>
      <c r="Y46" s="992"/>
      <c r="Z46" s="992"/>
      <c r="AA46" s="992"/>
      <c r="AB46" s="992"/>
      <c r="AC46" s="992"/>
      <c r="AD46" s="992"/>
    </row>
    <row r="47" spans="1:30">
      <c r="I47" s="1739"/>
      <c r="J47" s="992"/>
      <c r="K47" s="992"/>
      <c r="L47" s="992"/>
      <c r="M47" s="992"/>
      <c r="N47" s="992"/>
      <c r="O47" s="992"/>
      <c r="P47" s="992"/>
      <c r="Q47" s="992"/>
      <c r="R47" s="992"/>
      <c r="S47" s="1739"/>
      <c r="T47" s="992"/>
      <c r="U47" s="992"/>
      <c r="V47" s="992"/>
      <c r="W47" s="992"/>
      <c r="X47" s="992"/>
      <c r="Y47" s="992"/>
      <c r="Z47" s="992"/>
      <c r="AA47" s="992"/>
      <c r="AB47" s="992"/>
      <c r="AC47" s="992"/>
      <c r="AD47" s="992"/>
    </row>
    <row r="48" spans="1:30">
      <c r="I48" s="1739"/>
      <c r="J48" s="992"/>
      <c r="K48" s="992"/>
      <c r="L48" s="992"/>
      <c r="M48" s="992"/>
      <c r="N48" s="992"/>
      <c r="O48" s="992"/>
      <c r="P48" s="992"/>
      <c r="Q48" s="992"/>
      <c r="R48" s="992"/>
      <c r="S48" s="1739"/>
      <c r="T48" s="992"/>
      <c r="U48" s="992"/>
      <c r="V48" s="992"/>
      <c r="W48" s="992"/>
      <c r="X48" s="992"/>
      <c r="Y48" s="992"/>
      <c r="Z48" s="992"/>
      <c r="AA48" s="992"/>
      <c r="AB48" s="992"/>
      <c r="AC48" s="992"/>
      <c r="AD48" s="992"/>
    </row>
    <row r="49" spans="9:30">
      <c r="I49" s="1739"/>
      <c r="J49" s="992"/>
      <c r="K49" s="992"/>
      <c r="L49" s="992"/>
      <c r="M49" s="992"/>
      <c r="N49" s="992"/>
      <c r="O49" s="992"/>
      <c r="P49" s="992"/>
      <c r="Q49" s="992"/>
      <c r="R49" s="992"/>
      <c r="S49" s="1739"/>
      <c r="T49" s="992"/>
      <c r="U49" s="992"/>
      <c r="V49" s="992"/>
      <c r="W49" s="992"/>
      <c r="X49" s="992"/>
      <c r="Y49" s="992"/>
      <c r="Z49" s="992"/>
      <c r="AA49" s="992"/>
      <c r="AB49" s="992"/>
      <c r="AC49" s="992"/>
      <c r="AD49" s="992"/>
    </row>
    <row r="50" spans="9:30">
      <c r="I50" s="1739"/>
      <c r="J50" s="992"/>
      <c r="K50" s="992"/>
      <c r="L50" s="992"/>
      <c r="M50" s="992"/>
      <c r="N50" s="992"/>
      <c r="O50" s="992"/>
      <c r="P50" s="992"/>
      <c r="Q50" s="992"/>
      <c r="R50" s="992"/>
      <c r="S50" s="1739"/>
      <c r="T50" s="992"/>
      <c r="U50" s="992"/>
      <c r="V50" s="992"/>
      <c r="W50" s="992"/>
      <c r="X50" s="992"/>
      <c r="Y50" s="992"/>
      <c r="Z50" s="992"/>
      <c r="AA50" s="992"/>
      <c r="AB50" s="992"/>
      <c r="AC50" s="992"/>
      <c r="AD50" s="992"/>
    </row>
    <row r="51" spans="9:30">
      <c r="I51" s="1739"/>
      <c r="J51" s="992"/>
      <c r="K51" s="992"/>
      <c r="L51" s="992"/>
      <c r="M51" s="992"/>
      <c r="N51" s="992"/>
      <c r="O51" s="992"/>
      <c r="P51" s="992"/>
      <c r="Q51" s="992"/>
      <c r="R51" s="992"/>
      <c r="S51" s="1739"/>
      <c r="T51" s="992"/>
      <c r="U51" s="992"/>
      <c r="V51" s="992"/>
      <c r="W51" s="992"/>
      <c r="X51" s="992"/>
      <c r="Y51" s="992"/>
      <c r="Z51" s="992"/>
      <c r="AA51" s="992"/>
      <c r="AB51" s="992"/>
      <c r="AC51" s="992"/>
      <c r="AD51" s="992"/>
    </row>
    <row r="52" spans="9:30">
      <c r="I52" s="1739"/>
      <c r="J52" s="992"/>
      <c r="K52" s="992"/>
      <c r="L52" s="992"/>
      <c r="M52" s="992"/>
      <c r="N52" s="992"/>
      <c r="O52" s="992"/>
      <c r="P52" s="992"/>
      <c r="Q52" s="992"/>
      <c r="R52" s="992"/>
      <c r="S52" s="1739"/>
      <c r="T52" s="992"/>
      <c r="U52" s="992"/>
      <c r="V52" s="992"/>
      <c r="W52" s="992"/>
      <c r="X52" s="992"/>
      <c r="Y52" s="992"/>
      <c r="Z52" s="992"/>
      <c r="AA52" s="992"/>
      <c r="AB52" s="992"/>
      <c r="AC52" s="992"/>
      <c r="AD52" s="992"/>
    </row>
    <row r="53" spans="9:30">
      <c r="I53" s="1739"/>
      <c r="J53" s="992"/>
      <c r="K53" s="992"/>
      <c r="L53" s="992"/>
      <c r="M53" s="992"/>
      <c r="N53" s="992"/>
      <c r="O53" s="992"/>
      <c r="P53" s="992"/>
      <c r="Q53" s="992"/>
      <c r="R53" s="992"/>
      <c r="S53" s="1739"/>
      <c r="T53" s="992"/>
      <c r="U53" s="992"/>
      <c r="V53" s="992"/>
      <c r="W53" s="992"/>
      <c r="X53" s="992"/>
      <c r="Y53" s="992"/>
      <c r="Z53" s="992"/>
      <c r="AA53" s="992"/>
      <c r="AB53" s="992"/>
      <c r="AC53" s="992"/>
      <c r="AD53" s="992"/>
    </row>
    <row r="54" spans="9:30">
      <c r="I54" s="1739"/>
      <c r="J54" s="992"/>
      <c r="K54" s="992"/>
      <c r="L54" s="992"/>
      <c r="M54" s="992"/>
      <c r="N54" s="992"/>
      <c r="O54" s="992"/>
      <c r="P54" s="992"/>
      <c r="Q54" s="992"/>
      <c r="R54" s="992"/>
      <c r="S54" s="1739"/>
      <c r="T54" s="992"/>
      <c r="U54" s="992"/>
      <c r="V54" s="992"/>
      <c r="W54" s="992"/>
      <c r="X54" s="992"/>
      <c r="Y54" s="992"/>
      <c r="Z54" s="992"/>
      <c r="AA54" s="992"/>
      <c r="AB54" s="992"/>
      <c r="AC54" s="992"/>
      <c r="AD54" s="992"/>
    </row>
    <row r="55" spans="9:30">
      <c r="I55" s="1739"/>
      <c r="J55" s="992"/>
      <c r="K55" s="992"/>
      <c r="L55" s="992"/>
      <c r="M55" s="992"/>
      <c r="N55" s="992"/>
      <c r="O55" s="992"/>
      <c r="P55" s="992"/>
      <c r="Q55" s="992"/>
      <c r="R55" s="992"/>
      <c r="S55" s="1739"/>
      <c r="T55" s="992"/>
      <c r="U55" s="992"/>
      <c r="V55" s="992"/>
      <c r="W55" s="992"/>
      <c r="X55" s="992"/>
      <c r="Y55" s="992"/>
      <c r="Z55" s="992"/>
      <c r="AA55" s="992"/>
      <c r="AB55" s="992"/>
      <c r="AC55" s="992"/>
      <c r="AD55" s="992"/>
    </row>
  </sheetData>
  <autoFilter ref="A1:Y1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7"/>
  </autoFilter>
  <customSheetViews>
    <customSheetView guid="{44B5F5DE-C96C-4269-969A-574D4EEEEEF5}" showPageBreaks="1" printArea="1" showAutoFilter="1" view="pageBreakPreview" topLeftCell="A19">
      <selection activeCell="I43" sqref="I43"/>
      <pageMargins left="0.74803149606299202" right="0.74803149606299202" top="0.74803149606299202" bottom="4.1338582677165396" header="0.35" footer="3.67"/>
      <pageSetup paperSize="9" firstPageNumber="3" fitToHeight="22" orientation="portrait" useFirstPageNumber="1" r:id="rId1"/>
      <headerFooter alignWithMargins="0">
        <oddFooter>&amp;C&amp;"Times New Roman,Regular"&amp;11&amp;P</oddFooter>
      </headerFooter>
      <autoFilter ref="B1:M1"/>
    </customSheetView>
    <customSheetView guid="{BDCF7345-18B1-4C88-89F2-E67F940CDF85}" showPageBreaks="1" printArea="1" showAutoFilter="1" view="pageBreakPreview" topLeftCell="A22">
      <selection activeCell="G32" activeCellId="1" sqref="G20:G23 G32"/>
      <pageMargins left="0.74803149606299202" right="0.74803149606299202" top="0.74803149606299202" bottom="4.1338582677165396" header="0.35" footer="3.67"/>
      <pageSetup paperSize="9" firstPageNumber="3" fitToHeight="22" orientation="portrait" useFirstPageNumber="1" r:id="rId2"/>
      <headerFooter alignWithMargins="0">
        <oddFooter>&amp;C&amp;"Times New Roman,Regular"&amp;11&amp;P</oddFooter>
      </headerFooter>
      <autoFilter ref="B1:M1"/>
    </customSheetView>
    <customSheetView guid="{F13B090A-ECDA-4418-9F13-644A873400E7}" showPageBreaks="1" view="pageBreakPreview" showRuler="0" topLeftCell="A265">
      <selection activeCell="E274" sqref="E274:G274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</customSheetView>
    <customSheetView guid="{63DB0950-E90F-4380-862C-985B5EB19119}" showPageBreaks="1" view="pageBreakPreview" showRuler="0" topLeftCell="A232">
      <selection activeCell="D176" sqref="D176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</customSheetView>
    <customSheetView guid="{7CE36697-C418-4ED3-BCF0-EA686CB40E87}" showPageBreaks="1" printArea="1" showAutoFilter="1" view="pageBreakPreview" showRuler="0" topLeftCell="A220">
      <selection activeCell="J233" sqref="J233"/>
      <pageMargins left="0.74803149606299202" right="0.74803149606299202" top="0.74803149606299202" bottom="4.13" header="0.35449999999999998" footer="3"/>
      <printOptions horizontalCentered="1"/>
      <pageSetup paperSize="9" firstPageNumber="7" fitToHeight="22" orientation="portrait" blackAndWhite="1" useFirstPageNumber="1" r:id="rId5"/>
      <headerFooter alignWithMargins="0">
        <oddHeader xml:space="preserve">&amp;C   </oddHeader>
        <oddFooter>&amp;C&amp;"Times New Roman,Bold" &amp;P</oddFooter>
      </headerFooter>
      <autoFilter ref="B1:L1"/>
    </customSheetView>
    <customSheetView guid="{0A01029B-7B3B-461F-BED3-37847DEE34DD}" showPageBreaks="1" printArea="1" showAutoFilter="1" view="pageBreakPreview" topLeftCell="A466">
      <selection activeCell="E476" sqref="E476:H476"/>
      <pageMargins left="0.74803149606299202" right="0.74803149606299202" top="0.74803149606299202" bottom="4.1338582677165396" header="0.35" footer="3.67"/>
      <pageSetup paperSize="9" firstPageNumber="2" fitToHeight="22" orientation="portrait" useFirstPageNumber="1" r:id="rId6"/>
      <headerFooter alignWithMargins="0">
        <oddFooter>&amp;C&amp;"Times New Roman,Regular"&amp;11&amp;P</oddFooter>
      </headerFooter>
      <autoFilter ref="B1:M1"/>
    </customSheetView>
    <customSheetView guid="{E4E8F753-76B4-42E1-AD26-8B3589CB8A4B}" showPageBreaks="1" printArea="1" showAutoFilter="1" view="pageBreakPreview" showRuler="0" topLeftCell="A457">
      <selection activeCell="E476" sqref="E476:H476"/>
      <pageMargins left="0.74803149606299202" right="0.74803149606299202" top="0.74803149606299202" bottom="4.1338582677165396" header="0.35" footer="3.67"/>
      <pageSetup paperSize="9" firstPageNumber="2" fitToHeight="22" orientation="portrait" useFirstPageNumber="1" r:id="rId7"/>
      <headerFooter alignWithMargins="0">
        <oddFooter>&amp;C&amp;"Times New Roman,Regular"&amp;11&amp;P</oddFooter>
      </headerFooter>
      <autoFilter ref="B1:M1"/>
    </customSheetView>
    <customSheetView guid="{CBFC2224-D3AC-4AA3-8CE4-B555FCF23158}" showPageBreaks="1" printArea="1" showAutoFilter="1" view="pageBreakPreview" topLeftCell="A19">
      <selection activeCell="I43" sqref="I43"/>
      <pageMargins left="0.74803149606299202" right="0.74803149606299202" top="0.74803149606299202" bottom="4.1338582677165396" header="0.35" footer="3.67"/>
      <pageSetup paperSize="9" firstPageNumber="3" fitToHeight="22" orientation="portrait" useFirstPageNumber="1" r:id="rId8"/>
      <headerFooter alignWithMargins="0">
        <oddFooter>&amp;C&amp;"Times New Roman,Regular"&amp;11&amp;P</oddFooter>
      </headerFooter>
      <autoFilter ref="B1:M1"/>
    </customSheetView>
  </customSheetViews>
  <mergeCells count="13">
    <mergeCell ref="I10:R10"/>
    <mergeCell ref="S10:AB10"/>
    <mergeCell ref="I11:M11"/>
    <mergeCell ref="N11:R11"/>
    <mergeCell ref="S11:W11"/>
    <mergeCell ref="X11:AB11"/>
    <mergeCell ref="A1:G1"/>
    <mergeCell ref="A3:G3"/>
    <mergeCell ref="B4:G4"/>
    <mergeCell ref="B34:C34"/>
    <mergeCell ref="B32:C32"/>
    <mergeCell ref="B11:G11"/>
    <mergeCell ref="A2:G2"/>
  </mergeCells>
  <phoneticPr fontId="25" type="noConversion"/>
  <pageMargins left="0.74803149606299213" right="0.74803149606299213" top="0.74803149606299213" bottom="4.1338582677165361" header="0.35433070866141736" footer="3.6614173228346458"/>
  <pageSetup paperSize="9" firstPageNumber="3" fitToHeight="22" orientation="portrait" useFirstPageNumber="1" r:id="rId9"/>
  <headerFooter alignWithMargins="0">
    <oddFooter>&amp;C&amp;"Times New Roman,Regular"&amp;11&amp;P</oddFooter>
  </headerFooter>
  <colBreaks count="1" manualBreakCount="1">
    <brk id="8" max="40" man="1"/>
  </colBreaks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>
  <sheetPr syncVertical="1" syncRef="A19" transitionEvaluation="1" codeName="Sheet25"/>
  <dimension ref="A1:AG46"/>
  <sheetViews>
    <sheetView view="pageBreakPreview" topLeftCell="A19" zoomScaleSheetLayoutView="100" workbookViewId="0">
      <selection activeCell="N36" sqref="N36"/>
    </sheetView>
  </sheetViews>
  <sheetFormatPr defaultColWidth="12.42578125" defaultRowHeight="12.75"/>
  <cols>
    <col min="1" max="1" width="5.28515625" style="19" customWidth="1"/>
    <col min="2" max="2" width="8.85546875" style="18" customWidth="1"/>
    <col min="3" max="3" width="33.28515625" style="14" customWidth="1"/>
    <col min="4" max="4" width="7.42578125" style="14" customWidth="1"/>
    <col min="5" max="5" width="9.42578125" style="14" customWidth="1"/>
    <col min="6" max="6" width="10.5703125" style="14" customWidth="1"/>
    <col min="7" max="7" width="9" style="14" customWidth="1"/>
    <col min="8" max="8" width="3" style="14" customWidth="1"/>
    <col min="9" max="9" width="6.140625" style="14" bestFit="1" customWidth="1"/>
    <col min="10" max="10" width="8.85546875" style="231" customWidth="1"/>
    <col min="11" max="11" width="9.140625" style="14" customWidth="1"/>
    <col min="12" max="12" width="6.140625" style="14" customWidth="1"/>
    <col min="13" max="13" width="10.85546875" style="14" customWidth="1"/>
    <col min="14" max="14" width="12.42578125" style="14" customWidth="1"/>
    <col min="15" max="15" width="7.140625" style="14" customWidth="1"/>
    <col min="16" max="16" width="8.85546875" style="14" customWidth="1"/>
    <col min="17" max="17" width="9.7109375" style="14" customWidth="1"/>
    <col min="18" max="18" width="6.28515625" style="14" customWidth="1"/>
    <col min="19" max="19" width="10.140625" style="14" customWidth="1"/>
    <col min="20" max="20" width="12.42578125" style="14" customWidth="1"/>
    <col min="21" max="21" width="9.7109375" style="14" customWidth="1"/>
    <col min="22" max="22" width="6.5703125" style="14" customWidth="1"/>
    <col min="23" max="24" width="12.42578125" style="14" customWidth="1"/>
    <col min="25" max="16384" width="12.42578125" style="14"/>
  </cols>
  <sheetData>
    <row r="1" spans="1:33">
      <c r="A1" s="1603" t="s">
        <v>204</v>
      </c>
      <c r="B1" s="1603"/>
      <c r="C1" s="1603"/>
      <c r="D1" s="1603"/>
      <c r="E1" s="1603"/>
      <c r="F1" s="1603"/>
      <c r="G1" s="1603"/>
      <c r="H1" s="915"/>
      <c r="I1" s="276"/>
      <c r="J1" s="237"/>
    </row>
    <row r="2" spans="1:33">
      <c r="A2" s="1603" t="s">
        <v>124</v>
      </c>
      <c r="B2" s="1603"/>
      <c r="C2" s="1603"/>
      <c r="D2" s="1603"/>
      <c r="E2" s="1603"/>
      <c r="F2" s="1603"/>
      <c r="G2" s="1603"/>
      <c r="H2" s="915"/>
      <c r="I2" s="1546"/>
      <c r="J2" s="237"/>
      <c r="K2" s="1742"/>
      <c r="L2" s="1742"/>
      <c r="M2" s="1742"/>
      <c r="N2" s="1742"/>
      <c r="O2" s="1742"/>
      <c r="P2" s="1742"/>
      <c r="Q2" s="1742"/>
      <c r="R2" s="1742"/>
      <c r="S2" s="1742"/>
      <c r="T2" s="1742"/>
      <c r="U2" s="1742"/>
      <c r="V2" s="1742"/>
      <c r="W2" s="1742"/>
      <c r="X2" s="1742"/>
      <c r="Y2" s="1742"/>
      <c r="Z2" s="1742"/>
      <c r="AA2" s="1742"/>
      <c r="AB2" s="1742"/>
      <c r="AC2" s="1742"/>
      <c r="AD2" s="1742"/>
    </row>
    <row r="3" spans="1:33">
      <c r="A3" s="15"/>
      <c r="B3" s="16"/>
      <c r="C3" s="17"/>
      <c r="D3" s="17"/>
      <c r="E3" s="17"/>
      <c r="F3" s="17"/>
      <c r="G3" s="17"/>
      <c r="H3" s="17"/>
      <c r="I3" s="1546"/>
      <c r="J3" s="237"/>
      <c r="K3" s="1742"/>
      <c r="L3" s="1742"/>
      <c r="M3" s="1742"/>
      <c r="N3" s="1742"/>
      <c r="O3" s="1742"/>
      <c r="P3" s="1742"/>
      <c r="Q3" s="1742"/>
      <c r="R3" s="1742"/>
      <c r="S3" s="1742"/>
      <c r="T3" s="1742"/>
      <c r="U3" s="1742"/>
      <c r="V3" s="1742"/>
      <c r="W3" s="1742"/>
      <c r="X3" s="1742"/>
      <c r="Y3" s="1742"/>
      <c r="Z3" s="1742"/>
      <c r="AA3" s="1742"/>
      <c r="AB3" s="1742"/>
      <c r="AC3" s="1742"/>
      <c r="AD3" s="1742"/>
    </row>
    <row r="4" spans="1:33" s="104" customFormat="1">
      <c r="A4" s="1589" t="s">
        <v>413</v>
      </c>
      <c r="B4" s="1589"/>
      <c r="C4" s="1589"/>
      <c r="D4" s="1589"/>
      <c r="E4" s="1589"/>
      <c r="F4" s="1589"/>
      <c r="G4" s="1589"/>
      <c r="H4" s="913"/>
      <c r="I4" s="331"/>
      <c r="J4" s="226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</row>
    <row r="5" spans="1:33" s="104" customFormat="1" ht="13.5">
      <c r="A5" s="125"/>
      <c r="B5" s="1590"/>
      <c r="C5" s="1590"/>
      <c r="D5" s="1590"/>
      <c r="E5" s="1590"/>
      <c r="F5" s="1590"/>
      <c r="G5" s="1590"/>
      <c r="H5" s="914"/>
      <c r="I5" s="1545"/>
      <c r="J5" s="224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</row>
    <row r="6" spans="1:33" s="104" customFormat="1">
      <c r="A6" s="125"/>
      <c r="D6" s="135"/>
      <c r="E6" s="136" t="s">
        <v>30</v>
      </c>
      <c r="F6" s="136" t="s">
        <v>31</v>
      </c>
      <c r="G6" s="136" t="s">
        <v>195</v>
      </c>
      <c r="H6" s="107"/>
      <c r="I6" s="107"/>
      <c r="J6" s="22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</row>
    <row r="7" spans="1:33" s="104" customFormat="1">
      <c r="A7" s="125"/>
      <c r="B7" s="138" t="s">
        <v>32</v>
      </c>
      <c r="C7" s="104" t="s">
        <v>33</v>
      </c>
      <c r="D7" s="139" t="s">
        <v>108</v>
      </c>
      <c r="E7" s="106">
        <v>193336</v>
      </c>
      <c r="F7" s="106">
        <v>372882</v>
      </c>
      <c r="G7" s="106">
        <f>SUM(E7:F7)</f>
        <v>566218</v>
      </c>
      <c r="H7" s="106"/>
      <c r="I7" s="106"/>
      <c r="J7" s="221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</row>
    <row r="8" spans="1:33" s="104" customFormat="1">
      <c r="A8" s="125"/>
      <c r="B8" s="138" t="s">
        <v>34</v>
      </c>
      <c r="C8" s="141" t="s">
        <v>35</v>
      </c>
      <c r="D8" s="142"/>
      <c r="E8" s="107"/>
      <c r="F8" s="107"/>
      <c r="G8" s="107"/>
      <c r="H8" s="107"/>
      <c r="I8" s="107"/>
      <c r="J8" s="22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</row>
    <row r="9" spans="1:33" s="104" customFormat="1">
      <c r="A9" s="125"/>
      <c r="B9" s="138"/>
      <c r="C9" s="141" t="s">
        <v>192</v>
      </c>
      <c r="D9" s="142" t="s">
        <v>108</v>
      </c>
      <c r="E9" s="144">
        <f>G28</f>
        <v>2950</v>
      </c>
      <c r="F9" s="154">
        <v>0</v>
      </c>
      <c r="G9" s="144">
        <f>SUM(E9:F9)</f>
        <v>2950</v>
      </c>
      <c r="H9" s="144"/>
      <c r="I9" s="107"/>
      <c r="J9" s="22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</row>
    <row r="10" spans="1:33" s="104" customFormat="1">
      <c r="A10" s="125"/>
      <c r="B10" s="145" t="s">
        <v>107</v>
      </c>
      <c r="C10" s="104" t="s">
        <v>54</v>
      </c>
      <c r="D10" s="146" t="s">
        <v>108</v>
      </c>
      <c r="E10" s="147">
        <f>SUM(E7:E9)</f>
        <v>196286</v>
      </c>
      <c r="F10" s="147">
        <f>SUM(F7:F9)</f>
        <v>372882</v>
      </c>
      <c r="G10" s="147">
        <f>SUM(E10:F10)</f>
        <v>569168</v>
      </c>
      <c r="H10" s="106"/>
      <c r="I10" s="106"/>
      <c r="J10" s="221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</row>
    <row r="11" spans="1:33" s="104" customFormat="1">
      <c r="A11" s="125"/>
      <c r="B11" s="138"/>
      <c r="D11" s="105"/>
      <c r="E11" s="105"/>
      <c r="F11" s="139"/>
      <c r="G11" s="105"/>
      <c r="H11" s="105"/>
      <c r="I11" s="105"/>
      <c r="J11" s="221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</row>
    <row r="12" spans="1:33" s="104" customFormat="1">
      <c r="A12" s="125"/>
      <c r="B12" s="138" t="s">
        <v>55</v>
      </c>
      <c r="C12" s="104" t="s">
        <v>56</v>
      </c>
      <c r="F12" s="149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05"/>
      <c r="AD12" s="105"/>
    </row>
    <row r="13" spans="1:33" s="104" customFormat="1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05"/>
      <c r="AD13" s="105"/>
    </row>
    <row r="14" spans="1:33" s="104" customFormat="1" ht="14.25" thickTop="1" thickBot="1">
      <c r="A14" s="151"/>
      <c r="B14" s="1602" t="s">
        <v>57</v>
      </c>
      <c r="C14" s="1602"/>
      <c r="D14" s="1602"/>
      <c r="E14" s="133" t="s">
        <v>109</v>
      </c>
      <c r="F14" s="133" t="s">
        <v>203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05"/>
      <c r="AD14" s="105"/>
    </row>
    <row r="15" spans="1:33" ht="13.5" thickTop="1">
      <c r="A15" s="568"/>
      <c r="B15" s="569"/>
      <c r="C15" s="570"/>
      <c r="D15" s="6"/>
      <c r="E15" s="6"/>
      <c r="F15" s="6"/>
      <c r="G15" s="6"/>
      <c r="H15" s="6"/>
      <c r="I15" s="571"/>
      <c r="J15" s="571"/>
      <c r="K15" s="6"/>
      <c r="L15" s="6"/>
      <c r="M15" s="6"/>
      <c r="N15" s="1743"/>
      <c r="O15" s="1743"/>
      <c r="P15" s="1743"/>
      <c r="Q15" s="1743"/>
      <c r="R15" s="665"/>
      <c r="S15" s="1743"/>
      <c r="T15" s="1743"/>
      <c r="U15" s="1743"/>
      <c r="V15" s="1743"/>
      <c r="W15" s="665"/>
      <c r="X15" s="1743"/>
      <c r="Y15" s="1743"/>
      <c r="Z15" s="1743"/>
      <c r="AA15" s="1743"/>
      <c r="AB15" s="665"/>
      <c r="AC15" s="1743"/>
      <c r="AD15" s="1743"/>
      <c r="AE15" s="572"/>
      <c r="AF15" s="572"/>
      <c r="AG15" s="278"/>
    </row>
    <row r="16" spans="1:33">
      <c r="A16" s="573"/>
      <c r="B16" s="574"/>
      <c r="C16" s="575" t="s">
        <v>111</v>
      </c>
      <c r="D16" s="576"/>
      <c r="E16" s="577"/>
      <c r="F16" s="576"/>
      <c r="G16" s="578"/>
      <c r="H16" s="578"/>
      <c r="I16" s="579"/>
      <c r="J16" s="580"/>
      <c r="K16" s="576"/>
      <c r="L16" s="577"/>
      <c r="M16" s="577"/>
      <c r="N16" s="1744"/>
      <c r="O16" s="1744"/>
      <c r="P16" s="1744"/>
      <c r="Q16" s="1744"/>
      <c r="R16" s="1745"/>
      <c r="S16" s="1744"/>
      <c r="T16" s="1744"/>
      <c r="U16" s="1744"/>
      <c r="V16" s="1744"/>
      <c r="W16" s="1745"/>
      <c r="X16" s="1744"/>
      <c r="Y16" s="1744"/>
      <c r="Z16" s="1744"/>
      <c r="AA16" s="1744"/>
      <c r="AB16" s="1745"/>
      <c r="AC16" s="1744"/>
      <c r="AD16" s="1744"/>
      <c r="AE16" s="581"/>
      <c r="AF16" s="581"/>
      <c r="AG16" s="582"/>
    </row>
    <row r="17" spans="1:33">
      <c r="A17" s="583" t="s">
        <v>112</v>
      </c>
      <c r="B17" s="584">
        <v>2059</v>
      </c>
      <c r="C17" s="585" t="s">
        <v>246</v>
      </c>
      <c r="D17" s="576"/>
      <c r="E17" s="577"/>
      <c r="F17" s="576"/>
      <c r="G17" s="578"/>
      <c r="H17" s="578"/>
      <c r="I17" s="579"/>
      <c r="J17" s="580"/>
      <c r="K17" s="576"/>
      <c r="L17" s="577"/>
      <c r="M17" s="577"/>
      <c r="N17" s="1744"/>
      <c r="O17" s="1744"/>
      <c r="P17" s="1744"/>
      <c r="Q17" s="1744"/>
      <c r="R17" s="1745"/>
      <c r="S17" s="1744"/>
      <c r="T17" s="1744"/>
      <c r="U17" s="1744"/>
      <c r="V17" s="1744"/>
      <c r="W17" s="1745"/>
      <c r="X17" s="1744"/>
      <c r="Y17" s="1744"/>
      <c r="Z17" s="1744"/>
      <c r="AA17" s="1744"/>
      <c r="AB17" s="1745"/>
      <c r="AC17" s="1744"/>
      <c r="AD17" s="1744"/>
      <c r="AE17" s="581"/>
      <c r="AF17" s="581"/>
      <c r="AG17" s="582"/>
    </row>
    <row r="18" spans="1:33">
      <c r="A18" s="573"/>
      <c r="B18" s="574">
        <v>80</v>
      </c>
      <c r="C18" s="589" t="s">
        <v>93</v>
      </c>
      <c r="D18" s="597"/>
      <c r="E18" s="598"/>
      <c r="F18" s="598"/>
      <c r="G18" s="598"/>
      <c r="H18" s="598"/>
      <c r="I18" s="1744"/>
      <c r="J18" s="1744"/>
      <c r="K18" s="1744"/>
      <c r="L18" s="1744"/>
      <c r="M18" s="1745"/>
      <c r="N18" s="1744"/>
      <c r="O18" s="1744"/>
      <c r="P18" s="1744"/>
      <c r="Q18" s="1744"/>
      <c r="R18" s="1745"/>
      <c r="S18" s="1744"/>
      <c r="T18" s="1744"/>
      <c r="U18" s="1744"/>
      <c r="V18" s="1744"/>
      <c r="W18" s="1745"/>
      <c r="X18" s="1744"/>
      <c r="Y18" s="1744"/>
      <c r="Z18" s="1744"/>
      <c r="AA18" s="1744"/>
      <c r="AB18" s="1745"/>
      <c r="AC18" s="1742"/>
      <c r="AD18" s="1742"/>
    </row>
    <row r="19" spans="1:33">
      <c r="A19" s="573"/>
      <c r="B19" s="584">
        <v>80.001000000000005</v>
      </c>
      <c r="C19" s="585" t="s">
        <v>113</v>
      </c>
      <c r="D19" s="597"/>
      <c r="E19" s="598"/>
      <c r="F19" s="598"/>
      <c r="G19" s="598"/>
      <c r="H19" s="598"/>
      <c r="I19" s="1744"/>
      <c r="J19" s="1744"/>
      <c r="K19" s="1744"/>
      <c r="L19" s="1744"/>
      <c r="M19" s="1745"/>
      <c r="N19" s="1744"/>
      <c r="O19" s="1744"/>
      <c r="P19" s="1744"/>
      <c r="Q19" s="1744"/>
      <c r="R19" s="1745"/>
      <c r="S19" s="1744"/>
      <c r="T19" s="1744"/>
      <c r="U19" s="1744"/>
      <c r="V19" s="1744"/>
      <c r="W19" s="1745"/>
      <c r="X19" s="1744"/>
      <c r="Y19" s="1744"/>
      <c r="Z19" s="1744"/>
      <c r="AA19" s="1744"/>
      <c r="AB19" s="1745"/>
      <c r="AC19" s="1742"/>
      <c r="AD19" s="1742"/>
    </row>
    <row r="20" spans="1:33" ht="25.5">
      <c r="A20" s="573"/>
      <c r="B20" s="574">
        <v>61</v>
      </c>
      <c r="C20" s="589" t="s">
        <v>247</v>
      </c>
      <c r="D20" s="597"/>
      <c r="E20" s="598"/>
      <c r="F20" s="598"/>
      <c r="G20" s="598"/>
      <c r="H20" s="598"/>
      <c r="I20" s="1744"/>
      <c r="J20" s="1744"/>
      <c r="K20" s="1744"/>
      <c r="L20" s="1744"/>
      <c r="M20" s="1745"/>
      <c r="N20" s="1744"/>
      <c r="O20" s="1744"/>
      <c r="P20" s="1744"/>
      <c r="Q20" s="1744"/>
      <c r="R20" s="1745"/>
      <c r="S20" s="1744"/>
      <c r="T20" s="1744"/>
      <c r="U20" s="1744"/>
      <c r="V20" s="1744"/>
      <c r="W20" s="1745"/>
      <c r="X20" s="1744"/>
      <c r="Y20" s="1744"/>
      <c r="Z20" s="1744"/>
      <c r="AA20" s="1744"/>
      <c r="AB20" s="1745"/>
      <c r="AC20" s="1742"/>
      <c r="AD20" s="1742"/>
    </row>
    <row r="21" spans="1:33">
      <c r="A21" s="573"/>
      <c r="B21" s="588">
        <v>44</v>
      </c>
      <c r="C21" s="592" t="s">
        <v>248</v>
      </c>
      <c r="D21" s="597"/>
      <c r="E21" s="598"/>
      <c r="F21" s="598"/>
      <c r="G21" s="598"/>
      <c r="H21" s="598"/>
      <c r="I21" s="1744"/>
      <c r="J21" s="1744"/>
      <c r="K21" s="1744"/>
      <c r="L21" s="1744"/>
      <c r="M21" s="1745"/>
      <c r="N21" s="1744"/>
      <c r="O21" s="1744"/>
      <c r="P21" s="1744"/>
      <c r="Q21" s="1744"/>
      <c r="R21" s="1745"/>
      <c r="S21" s="1744"/>
      <c r="T21" s="1744"/>
      <c r="U21" s="1744"/>
      <c r="V21" s="1744"/>
      <c r="W21" s="1745"/>
      <c r="X21" s="1744"/>
      <c r="Y21" s="1744"/>
      <c r="Z21" s="1744"/>
      <c r="AA21" s="1744"/>
      <c r="AB21" s="1745"/>
      <c r="AC21" s="1742"/>
      <c r="AD21" s="1742"/>
    </row>
    <row r="22" spans="1:33" ht="17.45" customHeight="1">
      <c r="A22" s="591"/>
      <c r="B22" s="593" t="s">
        <v>231</v>
      </c>
      <c r="C22" s="592" t="s">
        <v>190</v>
      </c>
      <c r="D22" s="169"/>
      <c r="E22" s="919">
        <v>0</v>
      </c>
      <c r="F22" s="169">
        <v>2950</v>
      </c>
      <c r="G22" s="169">
        <f>SUM(E22:F22)</f>
        <v>2950</v>
      </c>
      <c r="H22" s="169" t="s">
        <v>444</v>
      </c>
      <c r="I22" s="1746"/>
      <c r="J22" s="1746"/>
      <c r="K22" s="1746"/>
      <c r="L22" s="1746"/>
      <c r="M22" s="1747"/>
      <c r="N22" s="1746"/>
      <c r="O22" s="1746"/>
      <c r="P22" s="1746"/>
      <c r="Q22" s="1746"/>
      <c r="R22" s="1747"/>
      <c r="S22" s="1746"/>
      <c r="T22" s="1746"/>
      <c r="U22" s="1746"/>
      <c r="V22" s="1746"/>
      <c r="W22" s="1747"/>
      <c r="X22" s="1744"/>
      <c r="Y22" s="1744"/>
      <c r="Z22" s="1744"/>
      <c r="AA22" s="1744"/>
      <c r="AB22" s="1745"/>
      <c r="AC22" s="1742"/>
      <c r="AD22" s="1742"/>
    </row>
    <row r="23" spans="1:33">
      <c r="A23" s="591" t="s">
        <v>107</v>
      </c>
      <c r="B23" s="588">
        <v>44</v>
      </c>
      <c r="C23" s="592" t="s">
        <v>248</v>
      </c>
      <c r="D23" s="169"/>
      <c r="E23" s="920">
        <f>SUM(E22:E22)</f>
        <v>0</v>
      </c>
      <c r="F23" s="434">
        <f>SUM(F22:F22)</f>
        <v>2950</v>
      </c>
      <c r="G23" s="434">
        <f>SUM(G22:G22)</f>
        <v>2950</v>
      </c>
      <c r="H23" s="169"/>
      <c r="I23" s="1744"/>
      <c r="J23" s="1744"/>
      <c r="K23" s="1744"/>
      <c r="L23" s="1744"/>
      <c r="M23" s="1745"/>
      <c r="N23" s="1744"/>
      <c r="O23" s="1744"/>
      <c r="P23" s="1744"/>
      <c r="Q23" s="1744"/>
      <c r="R23" s="1745"/>
      <c r="S23" s="1744"/>
      <c r="T23" s="1744"/>
      <c r="U23" s="1744"/>
      <c r="V23" s="1744"/>
      <c r="W23" s="1745"/>
      <c r="X23" s="1744"/>
      <c r="Y23" s="1744"/>
      <c r="Z23" s="1744"/>
      <c r="AA23" s="1744"/>
      <c r="AB23" s="1745"/>
      <c r="AC23" s="1742"/>
      <c r="AD23" s="1742"/>
    </row>
    <row r="24" spans="1:33" ht="25.5">
      <c r="A24" s="591" t="s">
        <v>107</v>
      </c>
      <c r="B24" s="593">
        <v>61</v>
      </c>
      <c r="C24" s="592" t="s">
        <v>247</v>
      </c>
      <c r="D24" s="169"/>
      <c r="E24" s="920">
        <f>E23</f>
        <v>0</v>
      </c>
      <c r="F24" s="434">
        <f t="shared" ref="F24:G24" si="0">F23</f>
        <v>2950</v>
      </c>
      <c r="G24" s="434">
        <f t="shared" si="0"/>
        <v>2950</v>
      </c>
      <c r="H24" s="169"/>
      <c r="I24" s="1744"/>
      <c r="J24" s="1744"/>
      <c r="K24" s="1744"/>
      <c r="L24" s="1744"/>
      <c r="M24" s="1745"/>
      <c r="N24" s="1744"/>
      <c r="O24" s="1744"/>
      <c r="P24" s="1744"/>
      <c r="Q24" s="1744"/>
      <c r="R24" s="1745"/>
      <c r="S24" s="1744"/>
      <c r="T24" s="1744"/>
      <c r="U24" s="1744"/>
      <c r="V24" s="1744"/>
      <c r="W24" s="1745"/>
      <c r="X24" s="1744"/>
      <c r="Y24" s="1744"/>
      <c r="Z24" s="1744"/>
      <c r="AA24" s="1744"/>
      <c r="AB24" s="1745"/>
      <c r="AC24" s="1742"/>
      <c r="AD24" s="1742"/>
    </row>
    <row r="25" spans="1:33">
      <c r="A25" s="591" t="s">
        <v>107</v>
      </c>
      <c r="B25" s="599">
        <v>80.001000000000005</v>
      </c>
      <c r="C25" s="600" t="s">
        <v>113</v>
      </c>
      <c r="D25" s="169"/>
      <c r="E25" s="920">
        <f t="shared" ref="E25" si="1">+E24</f>
        <v>0</v>
      </c>
      <c r="F25" s="434">
        <f t="shared" ref="F25:G25" si="2">+F24</f>
        <v>2950</v>
      </c>
      <c r="G25" s="434">
        <f t="shared" si="2"/>
        <v>2950</v>
      </c>
      <c r="H25" s="169"/>
      <c r="I25" s="1744"/>
      <c r="J25" s="1744"/>
      <c r="K25" s="1744"/>
      <c r="L25" s="1744"/>
      <c r="M25" s="1745"/>
      <c r="N25" s="1744"/>
      <c r="O25" s="1744"/>
      <c r="P25" s="1744"/>
      <c r="Q25" s="1744"/>
      <c r="R25" s="1745"/>
      <c r="S25" s="1744"/>
      <c r="T25" s="1744"/>
      <c r="U25" s="1744"/>
      <c r="V25" s="1744"/>
      <c r="W25" s="1745"/>
      <c r="X25" s="1744"/>
      <c r="Y25" s="1744"/>
      <c r="Z25" s="1744"/>
      <c r="AA25" s="1744"/>
      <c r="AB25" s="1745"/>
      <c r="AC25" s="1742"/>
      <c r="AD25" s="1742"/>
    </row>
    <row r="26" spans="1:33">
      <c r="A26" s="591" t="s">
        <v>107</v>
      </c>
      <c r="B26" s="593">
        <v>80</v>
      </c>
      <c r="C26" s="592" t="s">
        <v>93</v>
      </c>
      <c r="D26" s="169"/>
      <c r="E26" s="920">
        <f>E25</f>
        <v>0</v>
      </c>
      <c r="F26" s="434">
        <f t="shared" ref="F26:G26" si="3">F25</f>
        <v>2950</v>
      </c>
      <c r="G26" s="434">
        <f t="shared" si="3"/>
        <v>2950</v>
      </c>
      <c r="H26" s="169"/>
      <c r="I26" s="1744"/>
      <c r="J26" s="1744"/>
      <c r="K26" s="1744"/>
      <c r="L26" s="1744"/>
      <c r="M26" s="1745"/>
      <c r="N26" s="1744"/>
      <c r="O26" s="1744"/>
      <c r="P26" s="1744"/>
      <c r="Q26" s="1744"/>
      <c r="R26" s="1745"/>
      <c r="S26" s="1744"/>
      <c r="T26" s="1744"/>
      <c r="U26" s="1744"/>
      <c r="V26" s="1744"/>
      <c r="W26" s="1745"/>
      <c r="X26" s="1744"/>
      <c r="Y26" s="1744"/>
      <c r="Z26" s="1744"/>
      <c r="AA26" s="1744"/>
      <c r="AB26" s="1745"/>
      <c r="AC26" s="1742"/>
      <c r="AD26" s="1742"/>
    </row>
    <row r="27" spans="1:33">
      <c r="A27" s="591" t="s">
        <v>107</v>
      </c>
      <c r="B27" s="599">
        <v>2059</v>
      </c>
      <c r="C27" s="600" t="s">
        <v>246</v>
      </c>
      <c r="D27" s="169"/>
      <c r="E27" s="999">
        <f>E26</f>
        <v>0</v>
      </c>
      <c r="F27" s="429">
        <f t="shared" ref="F27:G27" si="4">F26</f>
        <v>2950</v>
      </c>
      <c r="G27" s="429">
        <f t="shared" si="4"/>
        <v>2950</v>
      </c>
      <c r="H27" s="169"/>
      <c r="I27" s="1744"/>
      <c r="J27" s="1744"/>
      <c r="K27" s="1744"/>
      <c r="L27" s="1744"/>
      <c r="M27" s="1745"/>
      <c r="N27" s="1744"/>
      <c r="O27" s="1744"/>
      <c r="P27" s="1744"/>
      <c r="Q27" s="1744"/>
      <c r="R27" s="1745"/>
      <c r="S27" s="1744"/>
      <c r="T27" s="1744"/>
      <c r="U27" s="1744"/>
      <c r="V27" s="1744"/>
      <c r="W27" s="1745"/>
      <c r="X27" s="1744"/>
      <c r="Y27" s="1744"/>
      <c r="Z27" s="1744"/>
      <c r="AA27" s="1744"/>
      <c r="AB27" s="1745"/>
      <c r="AC27" s="1742"/>
      <c r="AD27" s="1742"/>
    </row>
    <row r="28" spans="1:33">
      <c r="A28" s="601" t="s">
        <v>107</v>
      </c>
      <c r="B28" s="602"/>
      <c r="C28" s="603" t="s">
        <v>111</v>
      </c>
      <c r="D28" s="434"/>
      <c r="E28" s="920">
        <f>E27</f>
        <v>0</v>
      </c>
      <c r="F28" s="434">
        <f t="shared" ref="F28:G28" si="5">F27</f>
        <v>2950</v>
      </c>
      <c r="G28" s="434">
        <f t="shared" si="5"/>
        <v>2950</v>
      </c>
      <c r="H28" s="169"/>
      <c r="I28" s="1744"/>
      <c r="J28" s="1744"/>
      <c r="K28" s="1744"/>
      <c r="L28" s="1744"/>
      <c r="M28" s="1745"/>
      <c r="N28" s="1744"/>
      <c r="O28" s="1744"/>
      <c r="P28" s="1744"/>
      <c r="Q28" s="1744"/>
      <c r="R28" s="1745"/>
      <c r="S28" s="1744"/>
      <c r="T28" s="1744"/>
      <c r="U28" s="1744"/>
      <c r="V28" s="1744"/>
      <c r="W28" s="1745"/>
      <c r="X28" s="1744"/>
      <c r="Y28" s="1744"/>
      <c r="Z28" s="1744"/>
      <c r="AA28" s="1744"/>
      <c r="AB28" s="1745"/>
      <c r="AC28" s="1742"/>
      <c r="AD28" s="1742"/>
    </row>
    <row r="29" spans="1:33">
      <c r="A29" s="601" t="s">
        <v>107</v>
      </c>
      <c r="B29" s="602"/>
      <c r="C29" s="603" t="s">
        <v>108</v>
      </c>
      <c r="D29" s="604"/>
      <c r="E29" s="920">
        <f>E28</f>
        <v>0</v>
      </c>
      <c r="F29" s="434">
        <f t="shared" ref="F29:G29" si="6">F28</f>
        <v>2950</v>
      </c>
      <c r="G29" s="434">
        <f t="shared" si="6"/>
        <v>2950</v>
      </c>
      <c r="H29" s="596"/>
      <c r="I29" s="1744"/>
      <c r="J29" s="1744"/>
      <c r="K29" s="1744"/>
      <c r="L29" s="1744"/>
      <c r="M29" s="1745"/>
      <c r="N29" s="1744"/>
      <c r="O29" s="1744"/>
      <c r="P29" s="1744"/>
      <c r="Q29" s="1744"/>
      <c r="R29" s="1745"/>
      <c r="S29" s="1744"/>
      <c r="T29" s="1744"/>
      <c r="U29" s="1744"/>
      <c r="V29" s="1744"/>
      <c r="W29" s="1745"/>
      <c r="X29" s="1744"/>
      <c r="Y29" s="1744"/>
      <c r="Z29" s="1744"/>
      <c r="AA29" s="1744"/>
      <c r="AB29" s="1745"/>
      <c r="AC29" s="1742"/>
      <c r="AD29" s="1742"/>
    </row>
    <row r="30" spans="1:33">
      <c r="A30" s="591"/>
      <c r="B30" s="1600" t="s">
        <v>449</v>
      </c>
      <c r="C30" s="1600"/>
      <c r="D30" s="577"/>
      <c r="E30" s="577"/>
      <c r="F30" s="577"/>
      <c r="G30" s="577"/>
      <c r="H30" s="577"/>
      <c r="I30" s="580"/>
      <c r="J30" s="580"/>
      <c r="K30" s="577"/>
      <c r="L30" s="577"/>
      <c r="M30" s="577"/>
      <c r="N30" s="1744"/>
      <c r="O30" s="1744"/>
      <c r="P30" s="1744"/>
      <c r="Q30" s="1744"/>
      <c r="R30" s="1745"/>
      <c r="S30" s="1744"/>
      <c r="T30" s="1744"/>
      <c r="U30" s="1744"/>
      <c r="V30" s="1744"/>
      <c r="W30" s="1745"/>
      <c r="X30" s="1744"/>
      <c r="Y30" s="1744"/>
      <c r="Z30" s="1744"/>
      <c r="AA30" s="1744"/>
      <c r="AB30" s="1745"/>
      <c r="AC30" s="1744"/>
      <c r="AD30" s="1744"/>
      <c r="AE30" s="581"/>
      <c r="AF30" s="581"/>
      <c r="AG30" s="582"/>
    </row>
    <row r="31" spans="1:33" ht="29.25" customHeight="1">
      <c r="A31" s="18" t="s">
        <v>444</v>
      </c>
      <c r="B31" s="1601" t="s">
        <v>499</v>
      </c>
      <c r="C31" s="1601"/>
      <c r="D31" s="1601"/>
      <c r="E31" s="1601"/>
      <c r="F31" s="1601"/>
      <c r="G31" s="1601"/>
      <c r="I31" s="1742"/>
      <c r="J31" s="1748"/>
      <c r="K31" s="1742"/>
      <c r="L31" s="1742"/>
      <c r="M31" s="1742"/>
      <c r="N31" s="1742"/>
      <c r="O31" s="1742"/>
      <c r="P31" s="1742"/>
      <c r="Q31" s="1742"/>
      <c r="R31" s="1742"/>
      <c r="S31" s="1742"/>
      <c r="T31" s="1742"/>
      <c r="U31" s="1742"/>
      <c r="V31" s="1742"/>
      <c r="W31" s="1742"/>
      <c r="X31" s="1742"/>
      <c r="Y31" s="1742"/>
      <c r="Z31" s="1742"/>
      <c r="AA31" s="1742"/>
      <c r="AB31" s="1742"/>
      <c r="AC31" s="1742"/>
      <c r="AD31" s="1742"/>
    </row>
    <row r="32" spans="1:33">
      <c r="C32" s="1742"/>
      <c r="D32" s="1731"/>
      <c r="E32" s="918"/>
      <c r="F32" s="1731"/>
      <c r="G32" s="918"/>
      <c r="H32" s="918"/>
      <c r="I32" s="1742"/>
      <c r="J32" s="1748"/>
      <c r="K32" s="1742"/>
      <c r="L32" s="1742"/>
      <c r="M32" s="1742"/>
      <c r="N32" s="1742"/>
      <c r="O32" s="1742"/>
      <c r="P32" s="1742"/>
      <c r="Q32" s="1742"/>
      <c r="R32" s="1742"/>
      <c r="S32" s="1742"/>
      <c r="T32" s="1742"/>
      <c r="U32" s="1742"/>
      <c r="V32" s="1742"/>
      <c r="W32" s="1742"/>
      <c r="X32" s="1742"/>
      <c r="Y32" s="1742"/>
      <c r="Z32" s="1742"/>
      <c r="AA32" s="1742"/>
      <c r="AB32" s="1742"/>
      <c r="AC32" s="1742"/>
      <c r="AD32" s="1742"/>
    </row>
    <row r="33" spans="3:30">
      <c r="C33" s="1742"/>
      <c r="D33" s="540"/>
      <c r="E33" s="540"/>
      <c r="F33" s="540"/>
      <c r="G33" s="540"/>
      <c r="H33" s="540"/>
      <c r="I33" s="1742"/>
      <c r="J33" s="1748"/>
      <c r="K33" s="1742"/>
      <c r="L33" s="1742"/>
      <c r="M33" s="1742"/>
      <c r="N33" s="1742"/>
      <c r="O33" s="1742"/>
      <c r="P33" s="1742"/>
      <c r="Q33" s="1742"/>
      <c r="R33" s="1742"/>
      <c r="S33" s="1742"/>
      <c r="T33" s="1742"/>
      <c r="U33" s="1742"/>
      <c r="V33" s="1742"/>
      <c r="W33" s="1742"/>
      <c r="X33" s="1742"/>
      <c r="Y33" s="1742"/>
      <c r="Z33" s="1742"/>
      <c r="AA33" s="1742"/>
      <c r="AB33" s="1742"/>
      <c r="AC33" s="1742"/>
      <c r="AD33" s="1742"/>
    </row>
    <row r="34" spans="3:30">
      <c r="I34" s="1742"/>
      <c r="J34" s="1748"/>
      <c r="K34" s="1742"/>
      <c r="L34" s="1742"/>
      <c r="M34" s="1742"/>
      <c r="N34" s="1742"/>
      <c r="O34" s="1742"/>
      <c r="P34" s="1742"/>
      <c r="Q34" s="1742"/>
      <c r="R34" s="1742"/>
      <c r="S34" s="1742"/>
      <c r="T34" s="1742"/>
      <c r="U34" s="1742"/>
      <c r="V34" s="1742"/>
      <c r="W34" s="1742"/>
      <c r="X34" s="1742"/>
      <c r="Y34" s="1742"/>
      <c r="Z34" s="1742"/>
      <c r="AA34" s="1742"/>
      <c r="AB34" s="1742"/>
      <c r="AC34" s="1742"/>
      <c r="AD34" s="1742"/>
    </row>
    <row r="35" spans="3:30">
      <c r="I35" s="1742"/>
      <c r="J35" s="1748"/>
      <c r="K35" s="1742"/>
      <c r="L35" s="1742"/>
      <c r="M35" s="1742"/>
      <c r="N35" s="1742"/>
      <c r="O35" s="1742"/>
      <c r="P35" s="1742"/>
      <c r="Q35" s="1742"/>
      <c r="R35" s="1742"/>
      <c r="S35" s="1742"/>
      <c r="T35" s="1742"/>
      <c r="U35" s="1742"/>
      <c r="V35" s="1742"/>
      <c r="W35" s="1742"/>
      <c r="X35" s="1742"/>
      <c r="Y35" s="1742"/>
      <c r="Z35" s="1742"/>
      <c r="AA35" s="1742"/>
      <c r="AB35" s="1742"/>
      <c r="AC35" s="1742"/>
      <c r="AD35" s="1742"/>
    </row>
    <row r="36" spans="3:30">
      <c r="I36" s="1742"/>
      <c r="J36" s="1748"/>
      <c r="K36" s="1742"/>
      <c r="L36" s="1742"/>
      <c r="M36" s="1742"/>
      <c r="N36" s="1742"/>
      <c r="O36" s="1742"/>
      <c r="P36" s="1742"/>
      <c r="Q36" s="1742"/>
      <c r="R36" s="1742"/>
      <c r="S36" s="1742"/>
      <c r="T36" s="1742"/>
      <c r="U36" s="1742"/>
      <c r="V36" s="1742"/>
      <c r="W36" s="1742"/>
      <c r="X36" s="1742"/>
      <c r="Y36" s="1742"/>
      <c r="Z36" s="1742"/>
      <c r="AA36" s="1742"/>
      <c r="AB36" s="1742"/>
      <c r="AC36" s="1742"/>
      <c r="AD36" s="1742"/>
    </row>
    <row r="37" spans="3:30">
      <c r="I37" s="1742"/>
      <c r="J37" s="1748"/>
      <c r="K37" s="1742"/>
      <c r="L37" s="1742"/>
      <c r="M37" s="1742"/>
      <c r="N37" s="1742"/>
      <c r="O37" s="1742"/>
      <c r="P37" s="1742"/>
      <c r="Q37" s="1742"/>
      <c r="R37" s="1742"/>
      <c r="S37" s="1742"/>
      <c r="T37" s="1742"/>
      <c r="U37" s="1742"/>
      <c r="V37" s="1742"/>
      <c r="W37" s="1742"/>
      <c r="X37" s="1742"/>
      <c r="Y37" s="1742"/>
      <c r="Z37" s="1742"/>
      <c r="AA37" s="1742"/>
      <c r="AB37" s="1742"/>
      <c r="AC37" s="1742"/>
      <c r="AD37" s="1742"/>
    </row>
    <row r="38" spans="3:30">
      <c r="I38" s="1742"/>
      <c r="J38" s="1748"/>
      <c r="K38" s="1742"/>
      <c r="L38" s="1742"/>
      <c r="M38" s="1742"/>
      <c r="N38" s="1742"/>
      <c r="O38" s="1742"/>
      <c r="P38" s="1742"/>
      <c r="Q38" s="1742"/>
      <c r="R38" s="1742"/>
      <c r="S38" s="1742"/>
      <c r="T38" s="1742"/>
      <c r="U38" s="1742"/>
      <c r="V38" s="1742"/>
      <c r="W38" s="1742"/>
      <c r="X38" s="1742"/>
      <c r="Y38" s="1742"/>
      <c r="Z38" s="1742"/>
      <c r="AA38" s="1742"/>
      <c r="AB38" s="1742"/>
      <c r="AC38" s="1742"/>
      <c r="AD38" s="1742"/>
    </row>
    <row r="39" spans="3:30">
      <c r="I39" s="1742"/>
      <c r="J39" s="1748"/>
      <c r="K39" s="1742"/>
      <c r="L39" s="1742"/>
      <c r="M39" s="1742"/>
      <c r="N39" s="1742"/>
      <c r="O39" s="1742"/>
      <c r="P39" s="1742"/>
      <c r="Q39" s="1742"/>
      <c r="R39" s="1742"/>
      <c r="S39" s="1742"/>
      <c r="T39" s="1742"/>
      <c r="U39" s="1742"/>
      <c r="V39" s="1742"/>
      <c r="W39" s="1742"/>
      <c r="X39" s="1742"/>
      <c r="Y39" s="1742"/>
      <c r="Z39" s="1742"/>
      <c r="AA39" s="1742"/>
      <c r="AB39" s="1742"/>
      <c r="AC39" s="1742"/>
      <c r="AD39" s="1742"/>
    </row>
    <row r="40" spans="3:30">
      <c r="I40" s="1742"/>
      <c r="J40" s="1748"/>
      <c r="K40" s="1742"/>
      <c r="L40" s="1742"/>
      <c r="M40" s="1742"/>
      <c r="N40" s="1742"/>
      <c r="O40" s="1742"/>
      <c r="P40" s="1742"/>
      <c r="Q40" s="1742"/>
      <c r="R40" s="1742"/>
      <c r="S40" s="1742"/>
      <c r="T40" s="1742"/>
      <c r="U40" s="1742"/>
      <c r="V40" s="1742"/>
      <c r="W40" s="1742"/>
      <c r="X40" s="1742"/>
      <c r="Y40" s="1742"/>
      <c r="Z40" s="1742"/>
      <c r="AA40" s="1742"/>
      <c r="AB40" s="1742"/>
      <c r="AC40" s="1742"/>
      <c r="AD40" s="1742"/>
    </row>
    <row r="41" spans="3:30">
      <c r="I41" s="1742"/>
      <c r="J41" s="1748"/>
      <c r="K41" s="1742"/>
      <c r="L41" s="1742"/>
      <c r="M41" s="1742"/>
      <c r="N41" s="1742"/>
      <c r="O41" s="1742"/>
      <c r="P41" s="1742"/>
      <c r="Q41" s="1742"/>
      <c r="R41" s="1742"/>
      <c r="S41" s="1742"/>
      <c r="T41" s="1742"/>
      <c r="U41" s="1742"/>
      <c r="V41" s="1742"/>
      <c r="W41" s="1742"/>
      <c r="X41" s="1742"/>
      <c r="Y41" s="1742"/>
      <c r="Z41" s="1742"/>
      <c r="AA41" s="1742"/>
      <c r="AB41" s="1742"/>
      <c r="AC41" s="1742"/>
      <c r="AD41" s="1742"/>
    </row>
    <row r="42" spans="3:30">
      <c r="I42" s="1742"/>
      <c r="J42" s="1748"/>
      <c r="K42" s="1742"/>
      <c r="L42" s="1742"/>
      <c r="M42" s="1742"/>
      <c r="N42" s="1742"/>
      <c r="O42" s="1742"/>
      <c r="P42" s="1742"/>
      <c r="Q42" s="1742"/>
      <c r="R42" s="1742"/>
      <c r="S42" s="1742"/>
      <c r="T42" s="1742"/>
      <c r="U42" s="1742"/>
      <c r="V42" s="1742"/>
      <c r="W42" s="1742"/>
      <c r="X42" s="1742"/>
      <c r="Y42" s="1742"/>
      <c r="Z42" s="1742"/>
      <c r="AA42" s="1742"/>
      <c r="AB42" s="1742"/>
      <c r="AC42" s="1742"/>
      <c r="AD42" s="1742"/>
    </row>
    <row r="43" spans="3:30">
      <c r="I43" s="1742"/>
      <c r="J43" s="1748"/>
      <c r="K43" s="1742"/>
      <c r="L43" s="1742"/>
      <c r="M43" s="1742"/>
      <c r="N43" s="1742"/>
      <c r="O43" s="1742"/>
      <c r="P43" s="1742"/>
      <c r="Q43" s="1742"/>
      <c r="R43" s="1742"/>
      <c r="S43" s="1742"/>
      <c r="T43" s="1742"/>
      <c r="U43" s="1742"/>
      <c r="V43" s="1742"/>
      <c r="W43" s="1742"/>
      <c r="X43" s="1742"/>
      <c r="Y43" s="1742"/>
      <c r="Z43" s="1742"/>
      <c r="AA43" s="1742"/>
      <c r="AB43" s="1742"/>
      <c r="AC43" s="1742"/>
      <c r="AD43" s="1742"/>
    </row>
    <row r="44" spans="3:30">
      <c r="I44" s="1742"/>
      <c r="J44" s="1748"/>
      <c r="K44" s="1742"/>
      <c r="L44" s="1742"/>
      <c r="M44" s="1742"/>
      <c r="N44" s="1742"/>
      <c r="O44" s="1742"/>
      <c r="P44" s="1742"/>
      <c r="Q44" s="1742"/>
      <c r="R44" s="1742"/>
      <c r="S44" s="1742"/>
      <c r="T44" s="1742"/>
      <c r="U44" s="1742"/>
      <c r="V44" s="1742"/>
      <c r="W44" s="1742"/>
      <c r="X44" s="1742"/>
      <c r="Y44" s="1742"/>
      <c r="Z44" s="1742"/>
      <c r="AA44" s="1742"/>
      <c r="AB44" s="1742"/>
      <c r="AC44" s="1742"/>
      <c r="AD44" s="1742"/>
    </row>
    <row r="45" spans="3:30">
      <c r="I45" s="1742"/>
      <c r="J45" s="1748"/>
      <c r="K45" s="1742"/>
      <c r="L45" s="1742"/>
      <c r="M45" s="1742"/>
      <c r="N45" s="1742"/>
      <c r="O45" s="1742"/>
      <c r="P45" s="1742"/>
      <c r="Q45" s="1742"/>
      <c r="R45" s="1742"/>
      <c r="S45" s="1742"/>
      <c r="T45" s="1742"/>
      <c r="U45" s="1742"/>
      <c r="V45" s="1742"/>
      <c r="W45" s="1742"/>
      <c r="X45" s="1742"/>
      <c r="Y45" s="1742"/>
      <c r="Z45" s="1742"/>
      <c r="AA45" s="1742"/>
      <c r="AB45" s="1742"/>
      <c r="AC45" s="1742"/>
      <c r="AD45" s="1742"/>
    </row>
    <row r="46" spans="3:30">
      <c r="I46" s="1742"/>
      <c r="J46" s="1748"/>
      <c r="K46" s="1742"/>
      <c r="L46" s="1742"/>
      <c r="M46" s="1742"/>
      <c r="N46" s="1742"/>
      <c r="O46" s="1742"/>
      <c r="P46" s="1742"/>
      <c r="Q46" s="1742"/>
      <c r="R46" s="1742"/>
      <c r="S46" s="1742"/>
      <c r="T46" s="1742"/>
      <c r="U46" s="1742"/>
      <c r="V46" s="1742"/>
      <c r="W46" s="1742"/>
      <c r="X46" s="1742"/>
      <c r="Y46" s="1742"/>
      <c r="Z46" s="1742"/>
      <c r="AA46" s="1742"/>
      <c r="AB46" s="1742"/>
      <c r="AC46" s="1742"/>
      <c r="AD46" s="1742"/>
    </row>
  </sheetData>
  <autoFilter ref="A14:X17">
    <filterColumn colId="1" showButton="0"/>
    <filterColumn colId="2" showButton="0"/>
    <filterColumn colId="7"/>
  </autoFilter>
  <customSheetViews>
    <customSheetView guid="{44B5F5DE-C96C-4269-969A-574D4EEEEEF5}" showPageBreaks="1" printArea="1" showAutoFilter="1" view="pageBreakPreview" topLeftCell="A27">
      <selection activeCell="B45" sqref="B45:G45"/>
      <pageMargins left="0.74803149606299202" right="0.74803149606299202" top="0.74803149606299202" bottom="4.1338582677165396" header="0.35" footer="3.67"/>
      <pageSetup paperSize="9" firstPageNumber="4" fitToHeight="0" orientation="portrait" useFirstPageNumber="1" r:id="rId1"/>
      <headerFooter alignWithMargins="0">
        <oddFooter>&amp;C&amp;"Times New Roman,Regular"&amp;11&amp;P</oddFooter>
      </headerFooter>
      <autoFilter ref="B1:N1"/>
    </customSheetView>
    <customSheetView guid="{BDCF7345-18B1-4C88-89F2-E67F940CDF85}" showPageBreaks="1" printArea="1" showAutoFilter="1" view="pageBreakPreview" topLeftCell="A7">
      <selection activeCell="G34" activeCellId="1" sqref="G22 G34"/>
      <pageMargins left="0.74803149606299202" right="0.74803149606299202" top="0.74803149606299202" bottom="4.1338582677165396" header="0.35" footer="3.67"/>
      <pageSetup paperSize="9" firstPageNumber="4" fitToHeight="0" orientation="portrait" useFirstPageNumber="1" r:id="rId2"/>
      <headerFooter alignWithMargins="0">
        <oddFooter>&amp;C&amp;"Times New Roman,Regular"&amp;11&amp;P</oddFooter>
      </headerFooter>
      <autoFilter ref="B1:N1"/>
    </customSheetView>
    <customSheetView guid="{F13B090A-ECDA-4418-9F13-644A873400E7}" showPageBreaks="1" printArea="1" view="pageBreakPreview" showRuler="0" topLeftCell="A233">
      <selection activeCell="G251" sqref="G251"/>
      <rowBreaks count="9" manualBreakCount="9">
        <brk id="33" max="6" man="1"/>
        <brk id="60" max="6" man="1"/>
        <brk id="96" max="6" man="1"/>
        <brk id="116" max="6" man="1"/>
        <brk id="150" max="6" man="1"/>
        <brk id="181" max="6" man="1"/>
        <brk id="216" max="6" man="1"/>
        <brk id="247" max="6" man="1"/>
        <brk id="276" max="6" man="1"/>
      </rowBreaks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30" fitToHeight="0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</customSheetView>
    <customSheetView guid="{63DB0950-E90F-4380-862C-985B5EB19119}" showPageBreaks="1" view="pageBreakPreview" showRuler="0" topLeftCell="A79">
      <selection activeCell="A99" sqref="A99:A104"/>
      <rowBreaks count="11" manualBreakCount="11">
        <brk id="33" max="6" man="1"/>
        <brk id="60" max="6" man="1"/>
        <brk id="94" max="10" man="1"/>
        <brk id="95" max="6" man="1"/>
        <brk id="96" max="6" man="1"/>
        <brk id="116" max="6" man="1"/>
        <brk id="150" max="6" man="1"/>
        <brk id="181" max="6" man="1"/>
        <brk id="216" max="6" man="1"/>
        <brk id="247" max="6" man="1"/>
        <brk id="276" max="6" man="1"/>
      </rowBreaks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30" fitToHeight="0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</customSheetView>
    <customSheetView guid="{7CE36697-C418-4ED3-BCF0-EA686CB40E87}" showPageBreaks="1" printArea="1" showAutoFilter="1" view="pageBreakPreview" showRuler="0" topLeftCell="A75">
      <selection activeCell="J91" sqref="J91"/>
      <rowBreaks count="10" manualBreakCount="10">
        <brk id="33" max="7" man="1"/>
        <brk id="65" max="7" man="1"/>
        <brk id="94" max="7" man="1"/>
        <brk id="95" max="7" man="1"/>
        <brk id="115" max="6" man="1"/>
        <brk id="149" max="6" man="1"/>
        <brk id="180" max="6" man="1"/>
        <brk id="215" max="6" man="1"/>
        <brk id="246" max="6" man="1"/>
        <brk id="275" max="6" man="1"/>
      </rowBreaks>
      <pageMargins left="0.74803149606299202" right="0.74803149606299202" top="0.74803149606299202" bottom="4.13" header="0.35" footer="3"/>
      <printOptions horizontalCentered="1"/>
      <pageSetup paperSize="9" firstPageNumber="15" fitToHeight="0" orientation="portrait" blackAndWhite="1" useFirstPageNumber="1" r:id="rId5"/>
      <headerFooter alignWithMargins="0">
        <oddHeader xml:space="preserve">&amp;C   </oddHeader>
        <oddFooter>&amp;C&amp;"Times New Roman,Bold" &amp;P</oddFooter>
      </headerFooter>
      <autoFilter ref="B1:L1"/>
    </customSheetView>
    <customSheetView guid="{0A01029B-7B3B-461F-BED3-37847DEE34DD}" showPageBreaks="1" showAutoFilter="1" view="pageBreakPreview" topLeftCell="A181">
      <selection activeCell="E219" sqref="E219"/>
      <pageMargins left="0.74803149606299202" right="0.74803149606299202" top="0.74803149606299202" bottom="4.1338582677165396" header="0.35" footer="3.67"/>
      <pageSetup paperSize="9" firstPageNumber="5" fitToHeight="0" orientation="portrait" useFirstPageNumber="1" r:id="rId6"/>
      <headerFooter alignWithMargins="0">
        <oddFooter>&amp;C&amp;"Times New Roman,Regular"&amp;11&amp;P</oddFooter>
      </headerFooter>
      <autoFilter ref="B1:N1"/>
    </customSheetView>
    <customSheetView guid="{E4E8F753-76B4-42E1-AD26-8B3589CB8A4B}" showPageBreaks="1" showAutoFilter="1" view="pageBreakPreview" showRuler="0" topLeftCell="A205">
      <selection activeCell="E219" sqref="E219"/>
      <pageMargins left="0.74803149606299202" right="0.74803149606299202" top="0.74803149606299202" bottom="4.1338582677165396" header="0.35" footer="3.67"/>
      <pageSetup paperSize="9" firstPageNumber="5" fitToHeight="0" orientation="portrait" useFirstPageNumber="1" r:id="rId7"/>
      <headerFooter alignWithMargins="0">
        <oddFooter>&amp;C&amp;"Times New Roman,Regular"&amp;11&amp;P</oddFooter>
      </headerFooter>
      <autoFilter ref="B1:N1"/>
    </customSheetView>
    <customSheetView guid="{CBFC2224-D3AC-4AA3-8CE4-B555FCF23158}" showPageBreaks="1" printArea="1" showAutoFilter="1" view="pageBreakPreview" topLeftCell="A27">
      <selection activeCell="B45" sqref="B45:G45"/>
      <pageMargins left="0.74803149606299202" right="0.74803149606299202" top="0.74803149606299202" bottom="4.1338582677165396" header="0.35" footer="3.67"/>
      <pageSetup paperSize="9" firstPageNumber="4" fitToHeight="0" orientation="portrait" useFirstPageNumber="1" r:id="rId8"/>
      <headerFooter alignWithMargins="0">
        <oddFooter>&amp;C&amp;"Times New Roman,Regular"&amp;11&amp;P</oddFooter>
      </headerFooter>
      <autoFilter ref="B1:N1"/>
    </customSheetView>
  </customSheetViews>
  <mergeCells count="14">
    <mergeCell ref="I12:R12"/>
    <mergeCell ref="S12:AB12"/>
    <mergeCell ref="I13:M13"/>
    <mergeCell ref="N13:R13"/>
    <mergeCell ref="S13:W13"/>
    <mergeCell ref="X13:AB13"/>
    <mergeCell ref="B30:C30"/>
    <mergeCell ref="B31:G31"/>
    <mergeCell ref="B14:D14"/>
    <mergeCell ref="A2:G2"/>
    <mergeCell ref="A1:G1"/>
    <mergeCell ref="A4:G4"/>
    <mergeCell ref="B5:G5"/>
    <mergeCell ref="B13:G13"/>
  </mergeCells>
  <phoneticPr fontId="25" type="noConversion"/>
  <pageMargins left="0.74803149606299213" right="0.74803149606299213" top="0.74803149606299213" bottom="4.1338582677165361" header="0.35433070866141736" footer="3.6614173228346458"/>
  <pageSetup paperSize="9" firstPageNumber="4" fitToHeight="0" orientation="portrait" useFirstPageNumber="1" r:id="rId9"/>
  <headerFooter alignWithMargins="0">
    <oddFooter>&amp;C&amp;"Times New Roman,Regular"&amp;11&amp;P</oddFooter>
  </headerFooter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>
  <sheetPr syncVertical="1" syncRef="A46" transitionEvaluation="1" codeName="Sheet62"/>
  <dimension ref="A1:AC59"/>
  <sheetViews>
    <sheetView view="pageBreakPreview" topLeftCell="A46" zoomScaleSheetLayoutView="100" workbookViewId="0">
      <selection activeCell="G61" sqref="G61"/>
    </sheetView>
  </sheetViews>
  <sheetFormatPr defaultColWidth="12.42578125" defaultRowHeight="12.75"/>
  <cols>
    <col min="1" max="1" width="5.28515625" style="38" customWidth="1"/>
    <col min="2" max="2" width="8.85546875" style="39" customWidth="1"/>
    <col min="3" max="3" width="33.28515625" style="40" customWidth="1"/>
    <col min="4" max="4" width="7.42578125" style="41" customWidth="1"/>
    <col min="5" max="5" width="9.42578125" style="41" customWidth="1"/>
    <col min="6" max="6" width="10.5703125" style="28" customWidth="1"/>
    <col min="7" max="7" width="9" style="37" customWidth="1"/>
    <col min="8" max="8" width="3.28515625" style="37" customWidth="1"/>
    <col min="9" max="9" width="3.5703125" style="349" customWidth="1"/>
    <col min="10" max="10" width="8.28515625" style="236" customWidth="1"/>
    <col min="11" max="11" width="6.140625" style="37" customWidth="1"/>
    <col min="12" max="12" width="7.42578125" style="37" customWidth="1"/>
    <col min="13" max="13" width="10.28515625" style="37" customWidth="1"/>
    <col min="14" max="14" width="10.7109375" style="37" customWidth="1"/>
    <col min="15" max="15" width="4.42578125" style="37" customWidth="1"/>
    <col min="16" max="17" width="12.42578125" style="37"/>
    <col min="18" max="18" width="8.7109375" style="37" customWidth="1"/>
    <col min="19" max="19" width="6.28515625" style="37" customWidth="1"/>
    <col min="20" max="20" width="4.140625" style="37" customWidth="1"/>
    <col min="21" max="27" width="12.42578125" style="37"/>
    <col min="28" max="28" width="7.140625" style="37" customWidth="1"/>
    <col min="29" max="16384" width="12.42578125" style="37"/>
  </cols>
  <sheetData>
    <row r="1" spans="1:29">
      <c r="A1" s="1607" t="s">
        <v>90</v>
      </c>
      <c r="B1" s="1607"/>
      <c r="C1" s="1607"/>
      <c r="D1" s="1607"/>
      <c r="E1" s="1607"/>
      <c r="F1" s="1607"/>
      <c r="G1" s="1607"/>
      <c r="H1" s="982"/>
      <c r="I1" s="35"/>
      <c r="J1" s="234"/>
    </row>
    <row r="2" spans="1:29">
      <c r="A2" s="1607" t="s">
        <v>91</v>
      </c>
      <c r="B2" s="1607"/>
      <c r="C2" s="1607"/>
      <c r="D2" s="1607"/>
      <c r="E2" s="1607"/>
      <c r="F2" s="1607"/>
      <c r="G2" s="1607"/>
      <c r="H2" s="982"/>
      <c r="I2" s="1547"/>
      <c r="J2" s="234"/>
      <c r="K2" s="1749"/>
      <c r="L2" s="1749"/>
      <c r="M2" s="1749"/>
      <c r="N2" s="1749"/>
      <c r="O2" s="1749"/>
      <c r="P2" s="1749"/>
      <c r="Q2" s="1749"/>
      <c r="R2" s="1749"/>
      <c r="S2" s="1749"/>
      <c r="T2" s="1749"/>
      <c r="U2" s="1749"/>
      <c r="V2" s="1749"/>
      <c r="W2" s="1749"/>
      <c r="X2" s="1749"/>
      <c r="Y2" s="1749"/>
      <c r="Z2" s="1749"/>
      <c r="AA2" s="1749"/>
      <c r="AB2" s="1749"/>
      <c r="AC2" s="1749"/>
    </row>
    <row r="3" spans="1:29">
      <c r="A3" s="32"/>
      <c r="B3" s="33"/>
      <c r="C3" s="34"/>
      <c r="D3" s="35"/>
      <c r="E3" s="35"/>
      <c r="F3" s="29"/>
      <c r="G3" s="36"/>
      <c r="H3" s="36"/>
      <c r="I3" s="36"/>
      <c r="J3" s="235"/>
      <c r="K3" s="1749"/>
      <c r="L3" s="1749"/>
      <c r="M3" s="1749"/>
      <c r="N3" s="1749"/>
      <c r="O3" s="1749"/>
      <c r="P3" s="1749"/>
      <c r="Q3" s="1749"/>
      <c r="R3" s="1749"/>
      <c r="S3" s="1749"/>
      <c r="T3" s="1749"/>
      <c r="U3" s="1749"/>
      <c r="V3" s="1749"/>
      <c r="W3" s="1749"/>
      <c r="X3" s="1749"/>
      <c r="Y3" s="1749"/>
      <c r="Z3" s="1749"/>
      <c r="AA3" s="1749"/>
      <c r="AB3" s="1749"/>
      <c r="AC3" s="1749"/>
    </row>
    <row r="4" spans="1:29" s="104" customFormat="1">
      <c r="A4" s="1589" t="s">
        <v>489</v>
      </c>
      <c r="B4" s="1589"/>
      <c r="C4" s="1589"/>
      <c r="D4" s="1589"/>
      <c r="E4" s="1589"/>
      <c r="F4" s="1589"/>
      <c r="G4" s="1589"/>
      <c r="H4" s="980"/>
      <c r="I4" s="331"/>
      <c r="J4" s="226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29" s="104" customFormat="1" ht="6.75" customHeight="1">
      <c r="A5" s="125"/>
      <c r="B5" s="1590"/>
      <c r="C5" s="1590"/>
      <c r="D5" s="1590"/>
      <c r="E5" s="1590"/>
      <c r="F5" s="1590"/>
      <c r="G5" s="1590"/>
      <c r="H5" s="981"/>
      <c r="I5" s="332"/>
      <c r="J5" s="224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</row>
    <row r="6" spans="1:29" s="104" customFormat="1">
      <c r="A6" s="125"/>
      <c r="D6" s="135"/>
      <c r="E6" s="136" t="s">
        <v>30</v>
      </c>
      <c r="F6" s="232" t="s">
        <v>31</v>
      </c>
      <c r="G6" s="136" t="s">
        <v>195</v>
      </c>
      <c r="H6" s="107"/>
      <c r="I6" s="142"/>
      <c r="J6" s="22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</row>
    <row r="7" spans="1:29" s="104" customFormat="1">
      <c r="A7" s="125"/>
      <c r="B7" s="138" t="s">
        <v>32</v>
      </c>
      <c r="C7" s="104" t="s">
        <v>33</v>
      </c>
      <c r="D7" s="139" t="s">
        <v>108</v>
      </c>
      <c r="E7" s="106">
        <v>4969025</v>
      </c>
      <c r="F7" s="30">
        <v>393944</v>
      </c>
      <c r="G7" s="106">
        <f>SUM(E7:F7)</f>
        <v>5362969</v>
      </c>
      <c r="H7" s="106"/>
      <c r="I7" s="139"/>
      <c r="J7" s="221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</row>
    <row r="8" spans="1:29" s="104" customFormat="1">
      <c r="A8" s="125"/>
      <c r="B8" s="138" t="s">
        <v>34</v>
      </c>
      <c r="C8" s="141" t="s">
        <v>35</v>
      </c>
      <c r="D8" s="142"/>
      <c r="E8" s="107"/>
      <c r="F8" s="233"/>
      <c r="G8" s="107"/>
      <c r="H8" s="107"/>
      <c r="I8" s="142"/>
      <c r="J8" s="22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</row>
    <row r="9" spans="1:29" s="104" customFormat="1">
      <c r="A9" s="125"/>
      <c r="B9" s="138"/>
      <c r="C9" s="141" t="s">
        <v>192</v>
      </c>
      <c r="D9" s="142" t="s">
        <v>108</v>
      </c>
      <c r="E9" s="144">
        <f>G26</f>
        <v>3439</v>
      </c>
      <c r="F9" s="144">
        <f>G50</f>
        <v>3569</v>
      </c>
      <c r="G9" s="144">
        <f>SUM(E9:F9)</f>
        <v>7008</v>
      </c>
      <c r="H9" s="144"/>
      <c r="I9" s="142"/>
      <c r="J9" s="22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</row>
    <row r="10" spans="1:29" s="104" customFormat="1">
      <c r="A10" s="125"/>
      <c r="B10" s="145" t="s">
        <v>107</v>
      </c>
      <c r="C10" s="104" t="s">
        <v>54</v>
      </c>
      <c r="D10" s="146" t="s">
        <v>108</v>
      </c>
      <c r="E10" s="147">
        <f>SUM(E7:E9)</f>
        <v>4972464</v>
      </c>
      <c r="F10" s="27">
        <f>SUM(F7:F9)</f>
        <v>397513</v>
      </c>
      <c r="G10" s="147">
        <f>SUM(E10:F10)</f>
        <v>5369977</v>
      </c>
      <c r="H10" s="106"/>
      <c r="I10" s="139"/>
      <c r="J10" s="221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</row>
    <row r="11" spans="1:29" s="104" customFormat="1">
      <c r="A11" s="125"/>
      <c r="B11" s="138"/>
      <c r="D11" s="105"/>
      <c r="E11" s="105"/>
      <c r="F11" s="29"/>
      <c r="G11" s="105"/>
      <c r="H11" s="105"/>
      <c r="I11" s="139"/>
      <c r="J11" s="221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</row>
    <row r="12" spans="1:29" s="104" customFormat="1">
      <c r="A12" s="125"/>
      <c r="B12" s="138" t="s">
        <v>55</v>
      </c>
      <c r="C12" s="104" t="s">
        <v>56</v>
      </c>
      <c r="F12" s="28"/>
      <c r="I12" s="139"/>
      <c r="J12" s="221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</row>
    <row r="13" spans="1:29" s="104" customFormat="1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05"/>
    </row>
    <row r="14" spans="1:29" s="104" customFormat="1" ht="14.25" thickTop="1" thickBot="1">
      <c r="A14" s="151"/>
      <c r="B14" s="1602" t="s">
        <v>57</v>
      </c>
      <c r="C14" s="1602"/>
      <c r="D14" s="1602"/>
      <c r="E14" s="133" t="s">
        <v>109</v>
      </c>
      <c r="F14" s="263" t="s">
        <v>64</v>
      </c>
      <c r="G14" s="153" t="s">
        <v>195</v>
      </c>
      <c r="H14" s="107"/>
      <c r="I14" s="1594"/>
      <c r="J14" s="1594"/>
      <c r="K14" s="1594"/>
      <c r="L14" s="1594"/>
      <c r="M14" s="1594"/>
      <c r="N14" s="1594"/>
      <c r="O14" s="1594"/>
      <c r="P14" s="1594"/>
      <c r="Q14" s="1594"/>
      <c r="R14" s="1594"/>
      <c r="S14" s="1594"/>
      <c r="T14" s="1594"/>
      <c r="U14" s="1594"/>
      <c r="V14" s="1594"/>
      <c r="W14" s="1595"/>
      <c r="X14" s="1596"/>
      <c r="Y14" s="1596"/>
      <c r="Z14" s="1596"/>
      <c r="AA14" s="1596"/>
      <c r="AB14" s="1596"/>
      <c r="AC14" s="105"/>
    </row>
    <row r="15" spans="1:29" s="104" customFormat="1" ht="9.9499999999999993" customHeight="1" thickTop="1">
      <c r="A15" s="106"/>
      <c r="B15" s="142"/>
      <c r="C15" s="142"/>
      <c r="D15" s="142"/>
      <c r="E15" s="142"/>
      <c r="F15" s="233"/>
      <c r="G15" s="107"/>
      <c r="H15" s="107"/>
      <c r="I15" s="605"/>
      <c r="J15" s="605"/>
      <c r="K15" s="605"/>
      <c r="L15" s="605"/>
      <c r="M15" s="605"/>
      <c r="N15" s="605"/>
      <c r="O15" s="605"/>
      <c r="P15" s="605"/>
      <c r="Q15" s="605"/>
      <c r="R15" s="605"/>
      <c r="S15" s="605"/>
      <c r="T15" s="605"/>
      <c r="U15" s="605"/>
      <c r="V15" s="605"/>
      <c r="W15" s="1542"/>
      <c r="X15" s="4"/>
      <c r="Y15" s="4"/>
      <c r="Z15" s="4"/>
      <c r="AA15" s="4"/>
      <c r="AB15" s="4"/>
      <c r="AC15" s="105"/>
    </row>
    <row r="16" spans="1:29" s="104" customFormat="1" ht="13.5" customHeight="1">
      <c r="A16" s="106"/>
      <c r="B16" s="142"/>
      <c r="C16" s="225" t="s">
        <v>111</v>
      </c>
      <c r="D16" s="142"/>
      <c r="E16" s="142"/>
      <c r="F16" s="233"/>
      <c r="G16" s="107"/>
      <c r="H16" s="107"/>
      <c r="I16" s="142"/>
      <c r="J16" s="22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</row>
    <row r="17" spans="1:29" s="104" customFormat="1" ht="13.9" customHeight="1">
      <c r="A17" s="106"/>
      <c r="B17" s="107">
        <v>2202</v>
      </c>
      <c r="C17" s="225" t="s">
        <v>92</v>
      </c>
      <c r="D17" s="142"/>
      <c r="E17" s="142"/>
      <c r="F17" s="233"/>
      <c r="G17" s="107"/>
      <c r="H17" s="107"/>
      <c r="I17" s="142"/>
      <c r="J17" s="22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</row>
    <row r="18" spans="1:29" s="104" customFormat="1" ht="13.9" customHeight="1">
      <c r="A18" s="106"/>
      <c r="B18" s="1283">
        <v>2</v>
      </c>
      <c r="C18" s="221" t="s">
        <v>53</v>
      </c>
      <c r="D18" s="142"/>
      <c r="E18" s="142"/>
      <c r="F18" s="233"/>
      <c r="G18" s="107"/>
      <c r="H18" s="107"/>
      <c r="I18" s="142"/>
      <c r="J18" s="22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</row>
    <row r="19" spans="1:29" s="104" customFormat="1" ht="14.45" customHeight="1">
      <c r="A19" s="106"/>
      <c r="B19" s="1282" t="s">
        <v>627</v>
      </c>
      <c r="C19" s="225" t="s">
        <v>628</v>
      </c>
      <c r="D19" s="142"/>
      <c r="E19" s="142"/>
      <c r="F19" s="233"/>
      <c r="G19" s="107"/>
      <c r="H19" s="107"/>
      <c r="I19" s="142"/>
      <c r="J19" s="22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</row>
    <row r="20" spans="1:29" s="104" customFormat="1" ht="15.6" customHeight="1">
      <c r="A20" s="106"/>
      <c r="B20" s="106">
        <v>65</v>
      </c>
      <c r="C20" s="221" t="s">
        <v>629</v>
      </c>
      <c r="D20" s="142"/>
      <c r="E20" s="142"/>
      <c r="F20" s="233"/>
      <c r="G20" s="107"/>
      <c r="H20" s="107"/>
      <c r="I20" s="142"/>
      <c r="J20" s="22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</row>
    <row r="21" spans="1:29" s="104" customFormat="1" ht="16.149999999999999" customHeight="1">
      <c r="A21" s="106"/>
      <c r="B21" s="106" t="s">
        <v>253</v>
      </c>
      <c r="C21" s="221" t="s">
        <v>191</v>
      </c>
      <c r="D21" s="142"/>
      <c r="E21" s="139">
        <v>3439</v>
      </c>
      <c r="F21" s="973">
        <v>0</v>
      </c>
      <c r="G21" s="1268">
        <f>F21+E21</f>
        <v>3439</v>
      </c>
      <c r="H21" s="139" t="s">
        <v>444</v>
      </c>
      <c r="I21" s="1500"/>
      <c r="J21" s="1500"/>
      <c r="K21" s="1500"/>
      <c r="L21" s="1500"/>
      <c r="M21" s="1519"/>
      <c r="N21" s="1500"/>
      <c r="O21" s="1500"/>
      <c r="P21" s="1500"/>
      <c r="Q21" s="1500"/>
      <c r="R21" s="1519"/>
      <c r="S21" s="1500"/>
      <c r="T21" s="1500"/>
      <c r="U21" s="1750"/>
      <c r="V21" s="1750"/>
      <c r="W21" s="1519"/>
      <c r="X21" s="357"/>
      <c r="Y21" s="357"/>
      <c r="Z21" s="105"/>
      <c r="AA21" s="105"/>
      <c r="AB21" s="105"/>
      <c r="AC21" s="105"/>
    </row>
    <row r="22" spans="1:29" s="104" customFormat="1" ht="14.45" customHeight="1">
      <c r="A22" s="106" t="s">
        <v>107</v>
      </c>
      <c r="B22" s="106">
        <v>65</v>
      </c>
      <c r="C22" s="221" t="s">
        <v>629</v>
      </c>
      <c r="D22" s="142"/>
      <c r="E22" s="146">
        <f>E21</f>
        <v>3439</v>
      </c>
      <c r="F22" s="1410">
        <f t="shared" ref="F22:G26" si="0">F21</f>
        <v>0</v>
      </c>
      <c r="G22" s="146">
        <f t="shared" si="0"/>
        <v>3439</v>
      </c>
      <c r="H22" s="107"/>
      <c r="I22" s="142"/>
      <c r="J22" s="22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</row>
    <row r="23" spans="1:29" s="104" customFormat="1" ht="17.45" customHeight="1">
      <c r="A23" s="106" t="s">
        <v>107</v>
      </c>
      <c r="B23" s="1282" t="s">
        <v>627</v>
      </c>
      <c r="C23" s="225" t="s">
        <v>628</v>
      </c>
      <c r="D23" s="142"/>
      <c r="E23" s="146">
        <f>E22</f>
        <v>3439</v>
      </c>
      <c r="F23" s="1410">
        <f t="shared" si="0"/>
        <v>0</v>
      </c>
      <c r="G23" s="146">
        <f t="shared" si="0"/>
        <v>3439</v>
      </c>
      <c r="H23" s="107"/>
      <c r="I23" s="142"/>
      <c r="J23" s="22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</row>
    <row r="24" spans="1:29" s="104" customFormat="1" ht="13.5" customHeight="1">
      <c r="A24" s="106" t="s">
        <v>107</v>
      </c>
      <c r="B24" s="1283">
        <v>2</v>
      </c>
      <c r="C24" s="221" t="s">
        <v>53</v>
      </c>
      <c r="D24" s="142"/>
      <c r="E24" s="146">
        <f>E23</f>
        <v>3439</v>
      </c>
      <c r="F24" s="1410">
        <f t="shared" si="0"/>
        <v>0</v>
      </c>
      <c r="G24" s="146">
        <f t="shared" si="0"/>
        <v>3439</v>
      </c>
      <c r="H24" s="107"/>
      <c r="I24" s="142"/>
      <c r="J24" s="22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</row>
    <row r="25" spans="1:29" s="104" customFormat="1" ht="19.149999999999999" customHeight="1">
      <c r="A25" s="106" t="s">
        <v>107</v>
      </c>
      <c r="B25" s="107">
        <v>2202</v>
      </c>
      <c r="C25" s="225" t="s">
        <v>92</v>
      </c>
      <c r="D25" s="142"/>
      <c r="E25" s="146">
        <f>E24</f>
        <v>3439</v>
      </c>
      <c r="F25" s="1410">
        <f t="shared" si="0"/>
        <v>0</v>
      </c>
      <c r="G25" s="146">
        <f t="shared" si="0"/>
        <v>3439</v>
      </c>
      <c r="H25" s="107"/>
      <c r="I25" s="142"/>
      <c r="J25" s="22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</row>
    <row r="26" spans="1:29" s="104" customFormat="1" ht="17.45" customHeight="1">
      <c r="A26" s="147" t="s">
        <v>107</v>
      </c>
      <c r="B26" s="279"/>
      <c r="C26" s="1301" t="s">
        <v>111</v>
      </c>
      <c r="D26" s="279"/>
      <c r="E26" s="146">
        <f>E25</f>
        <v>3439</v>
      </c>
      <c r="F26" s="1410">
        <f t="shared" si="0"/>
        <v>0</v>
      </c>
      <c r="G26" s="146">
        <f t="shared" si="0"/>
        <v>3439</v>
      </c>
      <c r="H26" s="107"/>
      <c r="I26" s="142"/>
      <c r="J26" s="22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</row>
    <row r="27" spans="1:29" s="104" customFormat="1" ht="7.5" customHeight="1">
      <c r="A27" s="106"/>
      <c r="B27" s="142"/>
      <c r="C27" s="142"/>
      <c r="D27" s="142"/>
      <c r="E27" s="142"/>
      <c r="F27" s="233"/>
      <c r="G27" s="107"/>
      <c r="H27" s="107"/>
      <c r="I27" s="142"/>
      <c r="J27" s="22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</row>
    <row r="28" spans="1:29">
      <c r="A28" s="379"/>
      <c r="B28" s="307"/>
      <c r="C28" s="621" t="s">
        <v>40</v>
      </c>
      <c r="D28" s="608"/>
      <c r="E28" s="319"/>
      <c r="F28" s="319"/>
      <c r="G28" s="642"/>
      <c r="H28" s="642"/>
      <c r="I28" s="448"/>
      <c r="J28" s="448"/>
      <c r="K28" s="448"/>
      <c r="L28" s="448"/>
      <c r="M28" s="606"/>
      <c r="N28" s="448"/>
      <c r="O28" s="448"/>
      <c r="P28" s="448"/>
      <c r="Q28" s="448"/>
      <c r="R28" s="606"/>
      <c r="S28" s="448"/>
      <c r="T28" s="448"/>
      <c r="U28" s="357"/>
      <c r="V28" s="357"/>
      <c r="W28" s="606"/>
      <c r="X28" s="357"/>
      <c r="Y28" s="357"/>
      <c r="Z28" s="357"/>
      <c r="AA28" s="357"/>
      <c r="AB28" s="606"/>
      <c r="AC28" s="1749"/>
    </row>
    <row r="29" spans="1:29" ht="25.5">
      <c r="A29" s="379" t="s">
        <v>112</v>
      </c>
      <c r="B29" s="629">
        <v>4202</v>
      </c>
      <c r="C29" s="594" t="s">
        <v>86</v>
      </c>
      <c r="D29" s="608"/>
      <c r="E29" s="319"/>
      <c r="F29" s="319"/>
      <c r="G29" s="642"/>
      <c r="H29" s="642"/>
      <c r="I29" s="448"/>
      <c r="J29" s="448"/>
      <c r="K29" s="448"/>
      <c r="L29" s="448"/>
      <c r="M29" s="606"/>
      <c r="N29" s="448"/>
      <c r="O29" s="448"/>
      <c r="P29" s="448"/>
      <c r="Q29" s="448"/>
      <c r="R29" s="606"/>
      <c r="S29" s="448"/>
      <c r="T29" s="448"/>
      <c r="U29" s="357"/>
      <c r="V29" s="357"/>
      <c r="W29" s="606"/>
      <c r="X29" s="357"/>
      <c r="Y29" s="357"/>
      <c r="Z29" s="357"/>
      <c r="AA29" s="357"/>
      <c r="AB29" s="606"/>
      <c r="AC29" s="1749"/>
    </row>
    <row r="30" spans="1:29">
      <c r="A30" s="636"/>
      <c r="B30" s="631">
        <v>1</v>
      </c>
      <c r="C30" s="595" t="s">
        <v>92</v>
      </c>
      <c r="D30" s="647"/>
      <c r="E30" s="646"/>
      <c r="F30" s="646"/>
      <c r="G30" s="648"/>
      <c r="H30" s="648"/>
      <c r="I30" s="448"/>
      <c r="J30" s="448"/>
      <c r="K30" s="448"/>
      <c r="L30" s="448"/>
      <c r="M30" s="606"/>
      <c r="N30" s="448"/>
      <c r="O30" s="448"/>
      <c r="P30" s="448"/>
      <c r="Q30" s="448"/>
      <c r="R30" s="606"/>
      <c r="S30" s="448"/>
      <c r="T30" s="448"/>
      <c r="U30" s="357"/>
      <c r="V30" s="357"/>
      <c r="W30" s="606"/>
      <c r="X30" s="357"/>
      <c r="Y30" s="357"/>
      <c r="Z30" s="357"/>
      <c r="AA30" s="357"/>
      <c r="AB30" s="606"/>
      <c r="AC30" s="1749"/>
    </row>
    <row r="31" spans="1:29">
      <c r="A31" s="636"/>
      <c r="B31" s="508">
        <v>1.2010000000000001</v>
      </c>
      <c r="C31" s="594" t="s">
        <v>52</v>
      </c>
      <c r="D31" s="647"/>
      <c r="E31" s="646"/>
      <c r="F31" s="646"/>
      <c r="G31" s="648"/>
      <c r="H31" s="648"/>
      <c r="I31" s="448"/>
      <c r="J31" s="448"/>
      <c r="K31" s="448"/>
      <c r="L31" s="448"/>
      <c r="M31" s="606"/>
      <c r="N31" s="448"/>
      <c r="O31" s="448"/>
      <c r="P31" s="448"/>
      <c r="Q31" s="448"/>
      <c r="R31" s="606"/>
      <c r="S31" s="448"/>
      <c r="T31" s="448"/>
      <c r="U31" s="357"/>
      <c r="V31" s="357"/>
      <c r="W31" s="606"/>
      <c r="X31" s="357"/>
      <c r="Y31" s="357"/>
      <c r="Z31" s="357"/>
      <c r="AA31" s="357"/>
      <c r="AB31" s="606"/>
      <c r="AC31" s="1749"/>
    </row>
    <row r="32" spans="1:29">
      <c r="A32" s="636"/>
      <c r="B32" s="632">
        <v>70</v>
      </c>
      <c r="C32" s="595" t="s">
        <v>87</v>
      </c>
      <c r="D32" s="647"/>
      <c r="E32" s="646"/>
      <c r="F32" s="646"/>
      <c r="G32" s="648"/>
      <c r="H32" s="648"/>
      <c r="I32" s="448"/>
      <c r="J32" s="448"/>
      <c r="K32" s="448"/>
      <c r="L32" s="448"/>
      <c r="M32" s="606"/>
      <c r="N32" s="448"/>
      <c r="O32" s="448"/>
      <c r="P32" s="448"/>
      <c r="Q32" s="448"/>
      <c r="R32" s="606"/>
      <c r="S32" s="448"/>
      <c r="T32" s="448"/>
      <c r="U32" s="357"/>
      <c r="V32" s="357"/>
      <c r="W32" s="606"/>
      <c r="X32" s="357"/>
      <c r="Y32" s="357"/>
      <c r="Z32" s="357"/>
      <c r="AA32" s="357"/>
      <c r="AB32" s="606"/>
      <c r="AC32" s="1749"/>
    </row>
    <row r="33" spans="1:29">
      <c r="A33" s="636"/>
      <c r="B33" s="632">
        <v>45</v>
      </c>
      <c r="C33" s="595" t="s">
        <v>42</v>
      </c>
      <c r="D33" s="647"/>
      <c r="E33" s="646"/>
      <c r="F33" s="646"/>
      <c r="G33" s="648"/>
      <c r="H33" s="648"/>
      <c r="I33" s="448"/>
      <c r="J33" s="448"/>
      <c r="K33" s="448"/>
      <c r="L33" s="448"/>
      <c r="M33" s="606"/>
      <c r="N33" s="448"/>
      <c r="O33" s="448"/>
      <c r="P33" s="448"/>
      <c r="Q33" s="448"/>
      <c r="R33" s="606"/>
      <c r="S33" s="448"/>
      <c r="T33" s="448"/>
      <c r="U33" s="357"/>
      <c r="V33" s="357"/>
      <c r="W33" s="606"/>
      <c r="X33" s="357"/>
      <c r="Y33" s="357"/>
      <c r="Z33" s="357"/>
      <c r="AA33" s="357"/>
      <c r="AB33" s="606"/>
      <c r="AC33" s="1749"/>
    </row>
    <row r="34" spans="1:29" ht="25.5">
      <c r="A34" s="636"/>
      <c r="B34" s="649" t="s">
        <v>258</v>
      </c>
      <c r="C34" s="595" t="s">
        <v>259</v>
      </c>
      <c r="D34" s="399"/>
      <c r="E34" s="433">
        <v>1</v>
      </c>
      <c r="F34" s="399">
        <v>0</v>
      </c>
      <c r="G34" s="169">
        <f t="shared" ref="G34" si="1">SUM(E34:F34)</f>
        <v>1</v>
      </c>
      <c r="H34" s="352" t="s">
        <v>446</v>
      </c>
      <c r="I34" s="1500"/>
      <c r="J34" s="1500"/>
      <c r="K34" s="1500"/>
      <c r="L34" s="1500"/>
      <c r="M34" s="1519"/>
      <c r="N34" s="652"/>
      <c r="O34" s="652"/>
      <c r="P34" s="652"/>
      <c r="Q34" s="652"/>
      <c r="R34" s="653"/>
      <c r="S34" s="448"/>
      <c r="T34" s="448"/>
      <c r="U34" s="357"/>
      <c r="V34" s="357"/>
      <c r="W34" s="606"/>
      <c r="X34" s="357"/>
      <c r="Y34" s="692"/>
      <c r="Z34" s="692"/>
      <c r="AA34" s="692"/>
      <c r="AB34" s="653"/>
      <c r="AC34" s="1749"/>
    </row>
    <row r="35" spans="1:29">
      <c r="A35" s="636" t="s">
        <v>107</v>
      </c>
      <c r="B35" s="632">
        <v>45</v>
      </c>
      <c r="C35" s="595" t="s">
        <v>42</v>
      </c>
      <c r="D35" s="399"/>
      <c r="E35" s="434">
        <f>SUM(E34:E34)</f>
        <v>1</v>
      </c>
      <c r="F35" s="401">
        <f>SUM(F34:F34)</f>
        <v>0</v>
      </c>
      <c r="G35" s="434">
        <f>SUM(G34:G34)</f>
        <v>1</v>
      </c>
      <c r="H35" s="169"/>
      <c r="I35" s="652"/>
      <c r="J35" s="652"/>
      <c r="K35" s="652"/>
      <c r="L35" s="652"/>
      <c r="M35" s="653"/>
      <c r="N35" s="652"/>
      <c r="O35" s="652"/>
      <c r="P35" s="652"/>
      <c r="Q35" s="652"/>
      <c r="R35" s="653"/>
      <c r="S35" s="652"/>
      <c r="T35" s="652"/>
      <c r="U35" s="692"/>
      <c r="V35" s="692"/>
      <c r="W35" s="653"/>
      <c r="X35" s="692"/>
      <c r="Y35" s="692"/>
      <c r="Z35" s="692"/>
      <c r="AA35" s="692"/>
      <c r="AB35" s="653"/>
      <c r="AC35" s="1749"/>
    </row>
    <row r="36" spans="1:29">
      <c r="A36" s="1141" t="s">
        <v>107</v>
      </c>
      <c r="B36" s="637">
        <v>70</v>
      </c>
      <c r="C36" s="638" t="s">
        <v>87</v>
      </c>
      <c r="D36" s="430"/>
      <c r="E36" s="429">
        <f>E35</f>
        <v>1</v>
      </c>
      <c r="F36" s="999">
        <f t="shared" ref="F36:G36" si="2">F35</f>
        <v>0</v>
      </c>
      <c r="G36" s="429">
        <f t="shared" si="2"/>
        <v>1</v>
      </c>
      <c r="H36" s="169"/>
      <c r="I36" s="652"/>
      <c r="J36" s="652"/>
      <c r="K36" s="652"/>
      <c r="L36" s="652"/>
      <c r="M36" s="653"/>
      <c r="N36" s="652"/>
      <c r="O36" s="652"/>
      <c r="P36" s="652"/>
      <c r="Q36" s="652"/>
      <c r="R36" s="653"/>
      <c r="S36" s="652"/>
      <c r="T36" s="652"/>
      <c r="U36" s="692"/>
      <c r="V36" s="692"/>
      <c r="W36" s="653"/>
      <c r="X36" s="692"/>
      <c r="Y36" s="692"/>
      <c r="Z36" s="692"/>
      <c r="AA36" s="692"/>
      <c r="AB36" s="653"/>
      <c r="AC36" s="1749"/>
    </row>
    <row r="37" spans="1:29">
      <c r="A37" s="636" t="s">
        <v>107</v>
      </c>
      <c r="B37" s="508">
        <v>1.2010000000000001</v>
      </c>
      <c r="C37" s="594" t="s">
        <v>52</v>
      </c>
      <c r="D37" s="399"/>
      <c r="E37" s="429">
        <f t="shared" ref="E37" si="3">E36</f>
        <v>1</v>
      </c>
      <c r="F37" s="999">
        <f t="shared" ref="F37:G37" si="4">F36</f>
        <v>0</v>
      </c>
      <c r="G37" s="429">
        <f t="shared" si="4"/>
        <v>1</v>
      </c>
      <c r="H37" s="169"/>
      <c r="I37" s="652"/>
      <c r="J37" s="652"/>
      <c r="K37" s="652"/>
      <c r="L37" s="652"/>
      <c r="M37" s="653"/>
      <c r="N37" s="652"/>
      <c r="O37" s="652"/>
      <c r="P37" s="652"/>
      <c r="Q37" s="652"/>
      <c r="R37" s="653"/>
      <c r="S37" s="652"/>
      <c r="T37" s="652"/>
      <c r="U37" s="692"/>
      <c r="V37" s="692"/>
      <c r="W37" s="653"/>
      <c r="X37" s="692"/>
      <c r="Y37" s="692"/>
      <c r="Z37" s="692"/>
      <c r="AA37" s="692"/>
      <c r="AB37" s="653"/>
      <c r="AC37" s="1749"/>
    </row>
    <row r="38" spans="1:29" ht="9" customHeight="1">
      <c r="A38" s="636"/>
      <c r="B38" s="508"/>
      <c r="C38" s="594"/>
      <c r="D38" s="399"/>
      <c r="E38" s="169"/>
      <c r="F38" s="919"/>
      <c r="G38" s="169"/>
      <c r="H38" s="169"/>
      <c r="I38" s="652"/>
      <c r="J38" s="652"/>
      <c r="K38" s="652"/>
      <c r="L38" s="652"/>
      <c r="M38" s="653"/>
      <c r="N38" s="652"/>
      <c r="O38" s="652"/>
      <c r="P38" s="652"/>
      <c r="Q38" s="652"/>
      <c r="R38" s="653"/>
      <c r="S38" s="652"/>
      <c r="T38" s="652"/>
      <c r="U38" s="692"/>
      <c r="V38" s="692"/>
      <c r="W38" s="653"/>
      <c r="X38" s="692"/>
      <c r="Y38" s="692"/>
      <c r="Z38" s="692"/>
      <c r="AA38" s="692"/>
      <c r="AB38" s="653"/>
      <c r="AC38" s="1749"/>
    </row>
    <row r="39" spans="1:29">
      <c r="A39" s="636"/>
      <c r="B39" s="508">
        <v>1.202</v>
      </c>
      <c r="C39" s="594" t="s">
        <v>53</v>
      </c>
      <c r="D39" s="623"/>
      <c r="E39" s="622"/>
      <c r="F39" s="622"/>
      <c r="G39" s="651"/>
      <c r="H39" s="651"/>
      <c r="I39" s="652"/>
      <c r="J39" s="652"/>
      <c r="K39" s="652"/>
      <c r="L39" s="652"/>
      <c r="M39" s="653"/>
      <c r="N39" s="652"/>
      <c r="O39" s="652"/>
      <c r="P39" s="652"/>
      <c r="Q39" s="652"/>
      <c r="R39" s="653"/>
      <c r="S39" s="652"/>
      <c r="T39" s="652"/>
      <c r="U39" s="692"/>
      <c r="V39" s="692"/>
      <c r="W39" s="653"/>
      <c r="X39" s="692"/>
      <c r="Y39" s="692"/>
      <c r="Z39" s="692"/>
      <c r="AA39" s="692"/>
      <c r="AB39" s="653"/>
      <c r="AC39" s="1749"/>
    </row>
    <row r="40" spans="1:29" ht="14.25" customHeight="1">
      <c r="A40" s="636"/>
      <c r="B40" s="632">
        <v>70</v>
      </c>
      <c r="C40" s="595" t="s">
        <v>87</v>
      </c>
      <c r="D40" s="623"/>
      <c r="E40" s="622"/>
      <c r="F40" s="622"/>
      <c r="G40" s="651"/>
      <c r="H40" s="651"/>
      <c r="I40" s="652"/>
      <c r="J40" s="652"/>
      <c r="K40" s="652"/>
      <c r="L40" s="652"/>
      <c r="M40" s="653"/>
      <c r="N40" s="652"/>
      <c r="O40" s="652"/>
      <c r="P40" s="652"/>
      <c r="Q40" s="652"/>
      <c r="R40" s="653"/>
      <c r="S40" s="652"/>
      <c r="T40" s="652"/>
      <c r="U40" s="692"/>
      <c r="V40" s="692"/>
      <c r="W40" s="653"/>
      <c r="X40" s="692"/>
      <c r="Y40" s="692"/>
      <c r="Z40" s="692"/>
      <c r="AA40" s="692"/>
      <c r="AB40" s="653"/>
      <c r="AC40" s="1749"/>
    </row>
    <row r="41" spans="1:29">
      <c r="A41" s="636"/>
      <c r="B41" s="632">
        <v>45</v>
      </c>
      <c r="C41" s="595" t="s">
        <v>42</v>
      </c>
      <c r="D41" s="647"/>
      <c r="E41" s="646"/>
      <c r="F41" s="646"/>
      <c r="G41" s="648"/>
      <c r="H41" s="648"/>
      <c r="I41" s="652"/>
      <c r="J41" s="652"/>
      <c r="K41" s="652"/>
      <c r="L41" s="652"/>
      <c r="M41" s="653"/>
      <c r="N41" s="652"/>
      <c r="O41" s="652"/>
      <c r="P41" s="652"/>
      <c r="Q41" s="652"/>
      <c r="R41" s="653"/>
      <c r="S41" s="652"/>
      <c r="T41" s="652"/>
      <c r="U41" s="692"/>
      <c r="V41" s="692"/>
      <c r="W41" s="653"/>
      <c r="X41" s="692"/>
      <c r="Y41" s="692"/>
      <c r="Z41" s="692"/>
      <c r="AA41" s="692"/>
      <c r="AB41" s="653"/>
      <c r="AC41" s="1749"/>
    </row>
    <row r="42" spans="1:29" ht="38.25">
      <c r="A42" s="636"/>
      <c r="B42" s="649" t="s">
        <v>2</v>
      </c>
      <c r="C42" s="595" t="s">
        <v>3</v>
      </c>
      <c r="D42" s="399"/>
      <c r="E42" s="433">
        <v>487</v>
      </c>
      <c r="F42" s="919">
        <v>0</v>
      </c>
      <c r="G42" s="169">
        <f>SUM(E42:F42)</f>
        <v>487</v>
      </c>
      <c r="H42" s="1190" t="s">
        <v>447</v>
      </c>
      <c r="I42" s="1536"/>
      <c r="J42" s="1536"/>
      <c r="K42" s="1536"/>
      <c r="L42" s="1536"/>
      <c r="M42" s="1751"/>
      <c r="N42" s="652"/>
      <c r="O42" s="652"/>
      <c r="P42" s="652"/>
      <c r="Q42" s="652"/>
      <c r="R42" s="653"/>
      <c r="S42" s="448"/>
      <c r="T42" s="448"/>
      <c r="U42" s="357"/>
      <c r="V42" s="357"/>
      <c r="W42" s="606"/>
      <c r="X42" s="357"/>
      <c r="Y42" s="692"/>
      <c r="Z42" s="692"/>
      <c r="AA42" s="692"/>
      <c r="AB42" s="653"/>
      <c r="AC42" s="1749"/>
    </row>
    <row r="43" spans="1:29">
      <c r="A43" s="636" t="s">
        <v>107</v>
      </c>
      <c r="B43" s="632">
        <v>45</v>
      </c>
      <c r="C43" s="595" t="s">
        <v>42</v>
      </c>
      <c r="D43" s="399"/>
      <c r="E43" s="434">
        <f>SUM(E42:E42)</f>
        <v>487</v>
      </c>
      <c r="F43" s="401">
        <f>SUM(F42:F42)</f>
        <v>0</v>
      </c>
      <c r="G43" s="434">
        <f>SUM(G42:G42)</f>
        <v>487</v>
      </c>
      <c r="H43" s="169"/>
      <c r="I43" s="652"/>
      <c r="J43" s="652"/>
      <c r="K43" s="652"/>
      <c r="L43" s="652"/>
      <c r="M43" s="653"/>
      <c r="N43" s="652"/>
      <c r="O43" s="652"/>
      <c r="P43" s="652"/>
      <c r="Q43" s="652"/>
      <c r="R43" s="653"/>
      <c r="S43" s="652"/>
      <c r="T43" s="652"/>
      <c r="U43" s="692"/>
      <c r="V43" s="692"/>
      <c r="W43" s="653"/>
      <c r="X43" s="692"/>
      <c r="Y43" s="692"/>
      <c r="Z43" s="692"/>
      <c r="AA43" s="692"/>
      <c r="AB43" s="653"/>
      <c r="AC43" s="1749"/>
    </row>
    <row r="44" spans="1:29">
      <c r="A44" s="636"/>
      <c r="B44" s="457">
        <v>48</v>
      </c>
      <c r="C44" s="595" t="s">
        <v>45</v>
      </c>
      <c r="D44" s="580"/>
      <c r="E44" s="590"/>
      <c r="F44" s="590"/>
      <c r="G44" s="650"/>
      <c r="H44" s="650"/>
      <c r="I44" s="652"/>
      <c r="J44" s="652"/>
      <c r="K44" s="652"/>
      <c r="L44" s="652"/>
      <c r="M44" s="653"/>
      <c r="N44" s="652"/>
      <c r="O44" s="652"/>
      <c r="P44" s="652"/>
      <c r="Q44" s="652"/>
      <c r="R44" s="653"/>
      <c r="S44" s="652"/>
      <c r="T44" s="652"/>
      <c r="U44" s="692"/>
      <c r="V44" s="692"/>
      <c r="W44" s="653"/>
      <c r="X44" s="692"/>
      <c r="Y44" s="692"/>
      <c r="Z44" s="692"/>
      <c r="AA44" s="692"/>
      <c r="AB44" s="653"/>
      <c r="AC44" s="1749"/>
    </row>
    <row r="45" spans="1:29" ht="25.5">
      <c r="A45" s="636"/>
      <c r="B45" s="649" t="s">
        <v>260</v>
      </c>
      <c r="C45" s="595" t="s">
        <v>261</v>
      </c>
      <c r="D45" s="399"/>
      <c r="E45" s="433">
        <v>3081</v>
      </c>
      <c r="F45" s="919">
        <v>0</v>
      </c>
      <c r="G45" s="169">
        <f>SUM(E45:F45)</f>
        <v>3081</v>
      </c>
      <c r="H45" s="1190" t="s">
        <v>447</v>
      </c>
      <c r="I45" s="1536"/>
      <c r="J45" s="1536"/>
      <c r="K45" s="1536"/>
      <c r="L45" s="1536"/>
      <c r="M45" s="1751"/>
      <c r="N45" s="652"/>
      <c r="O45" s="652"/>
      <c r="P45" s="652"/>
      <c r="Q45" s="652"/>
      <c r="R45" s="653"/>
      <c r="S45" s="448"/>
      <c r="T45" s="448"/>
      <c r="U45" s="357"/>
      <c r="V45" s="357"/>
      <c r="W45" s="606"/>
      <c r="X45" s="357"/>
      <c r="Y45" s="692"/>
      <c r="Z45" s="692"/>
      <c r="AA45" s="692"/>
      <c r="AB45" s="653"/>
      <c r="AC45" s="1749"/>
    </row>
    <row r="46" spans="1:29">
      <c r="A46" s="636" t="s">
        <v>107</v>
      </c>
      <c r="B46" s="457">
        <v>48</v>
      </c>
      <c r="C46" s="595" t="s">
        <v>45</v>
      </c>
      <c r="D46" s="399"/>
      <c r="E46" s="434">
        <f>SUM(E45:E45)</f>
        <v>3081</v>
      </c>
      <c r="F46" s="401">
        <f>SUM(F45:F45)</f>
        <v>0</v>
      </c>
      <c r="G46" s="434">
        <f>SUM(G45:G45)</f>
        <v>3081</v>
      </c>
      <c r="H46" s="169"/>
      <c r="I46" s="652"/>
      <c r="J46" s="652"/>
      <c r="K46" s="652"/>
      <c r="L46" s="652"/>
      <c r="M46" s="653"/>
      <c r="N46" s="652"/>
      <c r="O46" s="652"/>
      <c r="P46" s="652"/>
      <c r="Q46" s="652"/>
      <c r="R46" s="653"/>
      <c r="S46" s="652"/>
      <c r="T46" s="652"/>
      <c r="U46" s="692"/>
      <c r="V46" s="692"/>
      <c r="W46" s="653"/>
      <c r="X46" s="692"/>
      <c r="Y46" s="692"/>
      <c r="Z46" s="692"/>
      <c r="AA46" s="692"/>
      <c r="AB46" s="653"/>
      <c r="AC46" s="1749"/>
    </row>
    <row r="47" spans="1:29">
      <c r="A47" s="636" t="s">
        <v>107</v>
      </c>
      <c r="B47" s="508">
        <v>1.202</v>
      </c>
      <c r="C47" s="594" t="s">
        <v>53</v>
      </c>
      <c r="D47" s="399"/>
      <c r="E47" s="434">
        <f>E46+E43</f>
        <v>3568</v>
      </c>
      <c r="F47" s="920">
        <f>F46+F43</f>
        <v>0</v>
      </c>
      <c r="G47" s="434">
        <f>G46+G43</f>
        <v>3568</v>
      </c>
      <c r="H47" s="169"/>
      <c r="I47" s="652"/>
      <c r="J47" s="652"/>
      <c r="K47" s="652"/>
      <c r="L47" s="652"/>
      <c r="M47" s="653"/>
      <c r="N47" s="652"/>
      <c r="O47" s="652"/>
      <c r="P47" s="652"/>
      <c r="Q47" s="652"/>
      <c r="R47" s="653"/>
      <c r="S47" s="652"/>
      <c r="T47" s="652"/>
      <c r="U47" s="692"/>
      <c r="V47" s="692"/>
      <c r="W47" s="653"/>
      <c r="X47" s="692"/>
      <c r="Y47" s="692"/>
      <c r="Z47" s="692"/>
      <c r="AA47" s="692"/>
      <c r="AB47" s="653"/>
      <c r="AC47" s="1749"/>
    </row>
    <row r="48" spans="1:29">
      <c r="A48" s="636" t="s">
        <v>107</v>
      </c>
      <c r="B48" s="631">
        <v>1</v>
      </c>
      <c r="C48" s="595" t="s">
        <v>93</v>
      </c>
      <c r="D48" s="399"/>
      <c r="E48" s="434">
        <f>E47+E37</f>
        <v>3569</v>
      </c>
      <c r="F48" s="920">
        <f>F47+F37</f>
        <v>0</v>
      </c>
      <c r="G48" s="434">
        <f>G47+G37</f>
        <v>3569</v>
      </c>
      <c r="H48" s="169"/>
      <c r="I48" s="652"/>
      <c r="J48" s="652"/>
      <c r="K48" s="652"/>
      <c r="L48" s="652"/>
      <c r="M48" s="653"/>
      <c r="N48" s="652"/>
      <c r="O48" s="652"/>
      <c r="P48" s="652"/>
      <c r="Q48" s="652"/>
      <c r="R48" s="653"/>
      <c r="S48" s="652"/>
      <c r="T48" s="652"/>
      <c r="U48" s="692"/>
      <c r="V48" s="692"/>
      <c r="W48" s="653"/>
      <c r="X48" s="692"/>
      <c r="Y48" s="692"/>
      <c r="Z48" s="692"/>
      <c r="AA48" s="692"/>
      <c r="AB48" s="653"/>
      <c r="AC48" s="1749"/>
    </row>
    <row r="49" spans="1:29" ht="14.25" customHeight="1">
      <c r="A49" s="644" t="s">
        <v>107</v>
      </c>
      <c r="B49" s="1302">
        <v>4202</v>
      </c>
      <c r="C49" s="1303" t="s">
        <v>210</v>
      </c>
      <c r="D49" s="432"/>
      <c r="E49" s="617">
        <f>E48</f>
        <v>3569</v>
      </c>
      <c r="F49" s="969">
        <f t="shared" ref="F49:G50" si="5">F48</f>
        <v>0</v>
      </c>
      <c r="G49" s="617">
        <f t="shared" si="5"/>
        <v>3569</v>
      </c>
      <c r="H49" s="433"/>
      <c r="I49" s="652"/>
      <c r="J49" s="652"/>
      <c r="K49" s="652"/>
      <c r="L49" s="652"/>
      <c r="M49" s="653"/>
      <c r="N49" s="652"/>
      <c r="O49" s="652"/>
      <c r="P49" s="652"/>
      <c r="Q49" s="652"/>
      <c r="R49" s="653"/>
      <c r="S49" s="652"/>
      <c r="T49" s="652"/>
      <c r="U49" s="692"/>
      <c r="V49" s="692"/>
      <c r="W49" s="653"/>
      <c r="X49" s="692"/>
      <c r="Y49" s="692"/>
      <c r="Z49" s="692"/>
      <c r="AA49" s="692"/>
      <c r="AB49" s="653"/>
      <c r="AC49" s="1749"/>
    </row>
    <row r="50" spans="1:29">
      <c r="A50" s="379" t="s">
        <v>107</v>
      </c>
      <c r="B50" s="314"/>
      <c r="C50" s="816" t="s">
        <v>40</v>
      </c>
      <c r="D50" s="611"/>
      <c r="E50" s="433">
        <f>E49</f>
        <v>3569</v>
      </c>
      <c r="F50" s="29">
        <f t="shared" si="5"/>
        <v>0</v>
      </c>
      <c r="G50" s="433">
        <f t="shared" si="5"/>
        <v>3569</v>
      </c>
      <c r="H50" s="433"/>
      <c r="I50" s="652"/>
      <c r="J50" s="652"/>
      <c r="K50" s="652"/>
      <c r="L50" s="652"/>
      <c r="M50" s="653"/>
      <c r="N50" s="652"/>
      <c r="O50" s="652"/>
      <c r="P50" s="652"/>
      <c r="Q50" s="652"/>
      <c r="R50" s="653"/>
      <c r="S50" s="652"/>
      <c r="T50" s="652"/>
      <c r="U50" s="692"/>
      <c r="V50" s="692"/>
      <c r="W50" s="653"/>
      <c r="X50" s="692"/>
      <c r="Y50" s="692"/>
      <c r="Z50" s="692"/>
      <c r="AA50" s="692"/>
      <c r="AB50" s="653"/>
      <c r="AC50" s="1749"/>
    </row>
    <row r="51" spans="1:29">
      <c r="A51" s="644" t="s">
        <v>107</v>
      </c>
      <c r="B51" s="633"/>
      <c r="C51" s="626" t="s">
        <v>108</v>
      </c>
      <c r="D51" s="819"/>
      <c r="E51" s="431">
        <f>E50+E26</f>
        <v>7008</v>
      </c>
      <c r="F51" s="966">
        <f t="shared" ref="F51:G51" si="6">F50+F26</f>
        <v>0</v>
      </c>
      <c r="G51" s="431">
        <f t="shared" si="6"/>
        <v>7008</v>
      </c>
      <c r="H51" s="478"/>
      <c r="I51" s="1752"/>
      <c r="J51" s="652"/>
      <c r="K51" s="652"/>
      <c r="L51" s="652"/>
      <c r="M51" s="653"/>
      <c r="N51" s="652"/>
      <c r="O51" s="652"/>
      <c r="P51" s="652"/>
      <c r="Q51" s="652"/>
      <c r="R51" s="653"/>
      <c r="S51" s="652"/>
      <c r="T51" s="652"/>
      <c r="U51" s="692"/>
      <c r="V51" s="692"/>
      <c r="W51" s="653"/>
      <c r="X51" s="692"/>
      <c r="Y51" s="692"/>
      <c r="Z51" s="692"/>
      <c r="AA51" s="692"/>
      <c r="AB51" s="653"/>
      <c r="AC51" s="1749"/>
    </row>
    <row r="52" spans="1:29">
      <c r="A52" s="933" t="s">
        <v>449</v>
      </c>
      <c r="B52" s="933"/>
      <c r="C52" s="816"/>
      <c r="D52" s="478"/>
      <c r="E52" s="433"/>
      <c r="F52" s="478"/>
      <c r="G52" s="478"/>
      <c r="H52" s="478"/>
      <c r="I52" s="656"/>
      <c r="J52" s="450"/>
      <c r="K52" s="450"/>
      <c r="L52" s="450"/>
      <c r="M52" s="624"/>
      <c r="N52" s="450"/>
      <c r="O52" s="450"/>
      <c r="P52" s="450"/>
      <c r="Q52" s="450"/>
      <c r="R52" s="624"/>
      <c r="S52" s="450"/>
      <c r="T52" s="450"/>
      <c r="U52" s="259"/>
      <c r="V52" s="259"/>
      <c r="W52" s="624"/>
      <c r="X52" s="259"/>
      <c r="Y52" s="259"/>
      <c r="Z52" s="259"/>
      <c r="AA52" s="259"/>
      <c r="AB52" s="624"/>
    </row>
    <row r="53" spans="1:29" ht="28.9" customHeight="1">
      <c r="A53" s="1407" t="s">
        <v>444</v>
      </c>
      <c r="B53" s="1608" t="s">
        <v>637</v>
      </c>
      <c r="C53" s="1608"/>
      <c r="D53" s="1608"/>
      <c r="E53" s="1608"/>
      <c r="F53" s="1608"/>
      <c r="G53" s="1608"/>
      <c r="H53" s="478"/>
      <c r="I53" s="656"/>
      <c r="J53" s="450"/>
      <c r="K53" s="450"/>
      <c r="L53" s="450"/>
      <c r="M53" s="624"/>
      <c r="N53" s="450"/>
      <c r="O53" s="450"/>
      <c r="P53" s="450"/>
      <c r="Q53" s="450"/>
      <c r="R53" s="624"/>
      <c r="S53" s="450"/>
      <c r="T53" s="450"/>
      <c r="U53" s="259"/>
      <c r="V53" s="259"/>
      <c r="W53" s="624"/>
      <c r="X53" s="259"/>
      <c r="Y53" s="259"/>
      <c r="Z53" s="259"/>
      <c r="AA53" s="259"/>
      <c r="AB53" s="624"/>
    </row>
    <row r="54" spans="1:29" ht="28.9" customHeight="1">
      <c r="A54" s="1408" t="s">
        <v>446</v>
      </c>
      <c r="B54" s="1606" t="s">
        <v>490</v>
      </c>
      <c r="C54" s="1606"/>
      <c r="D54" s="1606"/>
      <c r="E54" s="1606"/>
      <c r="F54" s="1606"/>
      <c r="G54" s="1606"/>
      <c r="H54" s="478"/>
      <c r="I54" s="656"/>
      <c r="J54" s="450"/>
      <c r="K54" s="450"/>
      <c r="L54" s="450"/>
      <c r="M54" s="624"/>
      <c r="N54" s="450"/>
      <c r="O54" s="450"/>
      <c r="P54" s="450"/>
      <c r="Q54" s="450"/>
      <c r="R54" s="624"/>
      <c r="S54" s="450"/>
      <c r="T54" s="450"/>
      <c r="U54" s="259"/>
      <c r="V54" s="259"/>
      <c r="W54" s="624"/>
      <c r="X54" s="259"/>
      <c r="Y54" s="259"/>
      <c r="Z54" s="259"/>
      <c r="AA54" s="259"/>
      <c r="AB54" s="624"/>
    </row>
    <row r="55" spans="1:29" ht="28.5" customHeight="1">
      <c r="A55" s="1409" t="s">
        <v>447</v>
      </c>
      <c r="B55" s="1605" t="s">
        <v>559</v>
      </c>
      <c r="C55" s="1605"/>
      <c r="D55" s="1605"/>
      <c r="E55" s="1605"/>
      <c r="F55" s="1605"/>
      <c r="G55" s="1605"/>
    </row>
    <row r="56" spans="1:29">
      <c r="C56" s="1753"/>
      <c r="D56" s="1754"/>
      <c r="E56" s="1754"/>
      <c r="F56" s="29"/>
      <c r="G56" s="1749"/>
      <c r="H56" s="1749"/>
    </row>
    <row r="57" spans="1:29">
      <c r="C57" s="1753"/>
      <c r="D57" s="1731"/>
      <c r="E57" s="918"/>
      <c r="F57" s="1731"/>
      <c r="G57" s="918"/>
      <c r="H57" s="918"/>
    </row>
    <row r="58" spans="1:29">
      <c r="C58" s="1753"/>
      <c r="D58" s="540"/>
      <c r="E58" s="540"/>
      <c r="F58" s="540"/>
      <c r="G58" s="540"/>
      <c r="H58" s="540"/>
    </row>
    <row r="59" spans="1:29">
      <c r="C59" s="1753"/>
      <c r="D59" s="1754"/>
      <c r="E59" s="1754"/>
      <c r="F59" s="29"/>
      <c r="G59" s="1749"/>
      <c r="H59" s="1749"/>
    </row>
  </sheetData>
  <autoFilter ref="A15:Z15">
    <filterColumn colId="7"/>
  </autoFilter>
  <customSheetViews>
    <customSheetView guid="{44B5F5DE-C96C-4269-969A-574D4EEEEEF5}" showPageBreaks="1" printArea="1" showAutoFilter="1" view="pageBreakPreview" topLeftCell="A46">
      <selection activeCell="C19" sqref="C19"/>
      <pageMargins left="0.74803149606299202" right="0.74803149606299202" top="0.74803149606299202" bottom="4.1338582677165396" header="0.35" footer="3.67"/>
      <pageSetup paperSize="9" firstPageNumber="7" fitToHeight="0" orientation="portrait" useFirstPageNumber="1" r:id="rId1"/>
      <headerFooter alignWithMargins="0">
        <oddFooter>&amp;C&amp;"Times New Roman,Regular"&amp;11&amp;P</oddFooter>
      </headerFooter>
      <autoFilter ref="B1:Z1"/>
    </customSheetView>
    <customSheetView guid="{BDCF7345-18B1-4C88-89F2-E67F940CDF85}" showPageBreaks="1" printArea="1" showAutoFilter="1" view="pageBreakPreview" topLeftCell="A51">
      <selection activeCell="A69" sqref="A69:G70"/>
      <pageMargins left="0.74803149606299202" right="0.74803149606299202" top="0.74803149606299202" bottom="4.1338582677165396" header="0.35" footer="3.67"/>
      <pageSetup paperSize="9" firstPageNumber="7" fitToHeight="0" orientation="portrait" useFirstPageNumber="1" r:id="rId2"/>
      <headerFooter alignWithMargins="0">
        <oddFooter>&amp;C&amp;"Times New Roman,Regular"&amp;11&amp;P</oddFooter>
      </headerFooter>
      <autoFilter ref="B1:Z1"/>
    </customSheetView>
    <customSheetView guid="{F13B090A-ECDA-4418-9F13-644A873400E7}" showPageBreaks="1" view="pageBreakPreview" showRuler="0" topLeftCell="A477">
      <selection activeCell="B501" sqref="B501:G501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53" fitToHeight="0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</customSheetView>
    <customSheetView guid="{63DB0950-E90F-4380-862C-985B5EB19119}" showRuler="0" topLeftCell="A7">
      <selection activeCell="F10" sqref="F10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53" fitToHeight="0" orientation="portrait" blackAndWhite="1" useFirstPageNumber="1" r:id="rId4"/>
      <headerFooter alignWithMargins="0">
        <oddHeader xml:space="preserve">&amp;C   </oddHeader>
        <oddFooter>&amp;C&amp;"Times New Roman,Bold"   Vol-I     -    &amp;P</oddFooter>
      </headerFooter>
    </customSheetView>
    <customSheetView guid="{7CE36697-C418-4ED3-BCF0-EA686CB40E87}" showPageBreaks="1" printArea="1" showAutoFilter="1" view="pageBreakPreview" showRuler="0" topLeftCell="A270">
      <selection activeCell="C253" sqref="C253"/>
      <pageMargins left="0.74803149606299202" right="0.74803149606299202" top="0.74803149606299202" bottom="4.13" header="0.35" footer="3"/>
      <printOptions horizontalCentered="1"/>
      <pageSetup paperSize="9" firstPageNumber="25" fitToHeight="0" orientation="portrait" blackAndWhite="1" useFirstPageNumber="1" r:id="rId5"/>
      <headerFooter alignWithMargins="0">
        <oddHeader xml:space="preserve">&amp;C   </oddHeader>
        <oddFooter>&amp;C&amp;"Times New Roman,Bold"&amp;P</oddFooter>
      </headerFooter>
      <autoFilter ref="B1:L1"/>
    </customSheetView>
    <customSheetView guid="{0A01029B-7B3B-461F-BED3-37847DEE34DD}" showPageBreaks="1" printArea="1" showAutoFilter="1" topLeftCell="A493">
      <selection activeCell="N506" sqref="N506"/>
      <pageMargins left="0.74803149606299202" right="0.74803149606299202" top="0.74803149606299202" bottom="4.1338582677165396" header="0.35" footer="3.67"/>
      <pageSetup paperSize="9" firstPageNumber="8" fitToHeight="0" orientation="portrait" useFirstPageNumber="1" r:id="rId6"/>
      <headerFooter alignWithMargins="0">
        <oddFooter>&amp;C&amp;"Times New Roman,Regular"&amp;11&amp;P</oddFooter>
      </headerFooter>
      <autoFilter ref="B1:H1"/>
    </customSheetView>
    <customSheetView guid="{E4E8F753-76B4-42E1-AD26-8B3589CB8A4B}" showPageBreaks="1" printArea="1" showAutoFilter="1" showRuler="0" topLeftCell="A496">
      <selection activeCell="E84" sqref="E84:G84"/>
      <pageMargins left="0.74803149606299202" right="0.74803149606299202" top="0.74803149606299202" bottom="4.1338582677165396" header="0.35" footer="3.67"/>
      <pageSetup paperSize="9" firstPageNumber="8" fitToHeight="0" orientation="portrait" useFirstPageNumber="1" r:id="rId7"/>
      <headerFooter alignWithMargins="0">
        <oddFooter>&amp;C&amp;"Times New Roman,Regular"&amp;11&amp;P</oddFooter>
      </headerFooter>
      <autoFilter ref="B1:H1"/>
    </customSheetView>
    <customSheetView guid="{CBFC2224-D3AC-4AA3-8CE4-B555FCF23158}" showPageBreaks="1" printArea="1" showAutoFilter="1" view="pageBreakPreview" topLeftCell="A46">
      <selection activeCell="C19" sqref="C19"/>
      <pageMargins left="0.74803149606299202" right="0.74803149606299202" top="0.74803149606299202" bottom="4.1338582677165396" header="0.35" footer="3.67"/>
      <pageSetup paperSize="9" firstPageNumber="7" fitToHeight="0" orientation="portrait" useFirstPageNumber="1" r:id="rId8"/>
      <headerFooter alignWithMargins="0">
        <oddFooter>&amp;C&amp;"Times New Roman,Regular"&amp;11&amp;P</oddFooter>
      </headerFooter>
      <autoFilter ref="B1:Z1"/>
    </customSheetView>
  </customSheetViews>
  <mergeCells count="15">
    <mergeCell ref="I13:R13"/>
    <mergeCell ref="S13:AB13"/>
    <mergeCell ref="I14:M14"/>
    <mergeCell ref="N14:R14"/>
    <mergeCell ref="S14:W14"/>
    <mergeCell ref="X14:AB14"/>
    <mergeCell ref="B55:G55"/>
    <mergeCell ref="B54:G54"/>
    <mergeCell ref="B14:D14"/>
    <mergeCell ref="A1:G1"/>
    <mergeCell ref="A4:G4"/>
    <mergeCell ref="B5:G5"/>
    <mergeCell ref="A2:G2"/>
    <mergeCell ref="B13:G13"/>
    <mergeCell ref="B53:G53"/>
  </mergeCells>
  <phoneticPr fontId="15" type="noConversion"/>
  <pageMargins left="0.74803149606299213" right="0.74803149606299213" top="0.74803149606299213" bottom="4.1338582677165361" header="0.35433070866141736" footer="3.6614173228346458"/>
  <pageSetup paperSize="9" firstPageNumber="5" fitToHeight="0" orientation="portrait" useFirstPageNumber="1" r:id="rId9"/>
  <headerFooter alignWithMargins="0">
    <oddFooter>&amp;C&amp;"Times New Roman,Regular"&amp;11&amp;P</oddFooter>
  </headerFooter>
  <rowBreaks count="1" manualBreakCount="1">
    <brk id="36" max="7" man="1"/>
  </rowBreaks>
  <colBreaks count="2" manualBreakCount="2">
    <brk id="12" max="54" man="1"/>
    <brk id="16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syncVertical="1" syncRef="A20" transitionEvaluation="1" codeName="Sheet6" enableFormatConditionsCalculation="0"/>
  <dimension ref="A1:AF56"/>
  <sheetViews>
    <sheetView view="pageBreakPreview" topLeftCell="A20" zoomScaleSheetLayoutView="100" workbookViewId="0">
      <selection activeCell="A33" sqref="A33:J46"/>
    </sheetView>
  </sheetViews>
  <sheetFormatPr defaultColWidth="14.140625" defaultRowHeight="12.75"/>
  <cols>
    <col min="1" max="1" width="5.28515625" style="321" customWidth="1"/>
    <col min="2" max="2" width="8.85546875" style="325" customWidth="1"/>
    <col min="3" max="3" width="33.28515625" style="304" customWidth="1"/>
    <col min="4" max="4" width="7.42578125" style="322" customWidth="1"/>
    <col min="5" max="5" width="9.42578125" style="322" customWidth="1"/>
    <col min="6" max="6" width="10.5703125" style="322" customWidth="1"/>
    <col min="7" max="7" width="9.42578125" style="304" customWidth="1"/>
    <col min="8" max="8" width="3.140625" style="304" customWidth="1"/>
    <col min="9" max="9" width="9.5703125" style="304" customWidth="1"/>
    <col min="10" max="10" width="4.85546875" style="304" customWidth="1"/>
    <col min="11" max="11" width="5.140625" style="304" customWidth="1"/>
    <col min="12" max="12" width="9.28515625" style="304" bestFit="1" customWidth="1"/>
    <col min="13" max="18" width="12.5703125" style="304" customWidth="1"/>
    <col min="19" max="22" width="8.7109375" style="304" customWidth="1"/>
    <col min="23" max="23" width="11.42578125" style="305" customWidth="1"/>
    <col min="24" max="27" width="14.140625" style="304"/>
    <col min="28" max="28" width="14.140625" style="305"/>
    <col min="29" max="16384" width="14.140625" style="304"/>
  </cols>
  <sheetData>
    <row r="1" spans="1:31">
      <c r="A1" s="1607" t="s">
        <v>85</v>
      </c>
      <c r="B1" s="1607"/>
      <c r="C1" s="1607"/>
      <c r="D1" s="1607"/>
      <c r="E1" s="1607"/>
      <c r="F1" s="1607"/>
      <c r="G1" s="1607"/>
      <c r="H1" s="35"/>
      <c r="I1" s="154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606"/>
      <c r="X1" s="357"/>
      <c r="Y1" s="357"/>
      <c r="Z1" s="357"/>
      <c r="AA1" s="357"/>
      <c r="AB1" s="606"/>
      <c r="AC1" s="357"/>
      <c r="AD1" s="357"/>
      <c r="AE1" s="357"/>
    </row>
    <row r="2" spans="1:31">
      <c r="A2" s="1607" t="s">
        <v>673</v>
      </c>
      <c r="B2" s="1607"/>
      <c r="C2" s="1607"/>
      <c r="D2" s="1607"/>
      <c r="E2" s="1607"/>
      <c r="F2" s="1607"/>
      <c r="G2" s="1607"/>
      <c r="H2" s="35"/>
      <c r="I2" s="154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606"/>
      <c r="X2" s="357"/>
      <c r="Y2" s="357"/>
      <c r="Z2" s="357"/>
      <c r="AA2" s="357"/>
      <c r="AB2" s="606"/>
      <c r="AC2" s="357"/>
      <c r="AD2" s="357"/>
      <c r="AE2" s="357"/>
    </row>
    <row r="3" spans="1:31" ht="9.75" customHeight="1">
      <c r="A3" s="32"/>
      <c r="B3" s="33"/>
      <c r="C3" s="34"/>
      <c r="D3" s="35"/>
      <c r="E3" s="35"/>
      <c r="F3" s="29"/>
      <c r="G3" s="36"/>
      <c r="H3" s="36"/>
      <c r="I3" s="36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606"/>
      <c r="X3" s="357"/>
      <c r="Y3" s="357"/>
      <c r="Z3" s="357"/>
      <c r="AA3" s="357"/>
      <c r="AB3" s="606"/>
      <c r="AC3" s="357"/>
      <c r="AD3" s="357"/>
      <c r="AE3" s="357"/>
    </row>
    <row r="4" spans="1:31">
      <c r="A4" s="1589" t="s">
        <v>414</v>
      </c>
      <c r="B4" s="1589"/>
      <c r="C4" s="1589"/>
      <c r="D4" s="1589"/>
      <c r="E4" s="1589"/>
      <c r="F4" s="1589"/>
      <c r="G4" s="1589"/>
      <c r="H4" s="201"/>
      <c r="I4" s="331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606"/>
      <c r="X4" s="357"/>
      <c r="Y4" s="357"/>
      <c r="Z4" s="357"/>
      <c r="AA4" s="357"/>
      <c r="AB4" s="606"/>
      <c r="AC4" s="357"/>
      <c r="AD4" s="357"/>
      <c r="AE4" s="357"/>
    </row>
    <row r="5" spans="1:31" ht="13.5">
      <c r="A5" s="125"/>
      <c r="B5" s="1590"/>
      <c r="C5" s="1590"/>
      <c r="D5" s="1590"/>
      <c r="E5" s="1590"/>
      <c r="F5" s="1590"/>
      <c r="G5" s="1590"/>
      <c r="H5" s="155"/>
      <c r="I5" s="1545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606"/>
      <c r="X5" s="357"/>
      <c r="Y5" s="357"/>
      <c r="Z5" s="357"/>
      <c r="AA5" s="357"/>
      <c r="AB5" s="606"/>
      <c r="AC5" s="357"/>
      <c r="AD5" s="357"/>
      <c r="AE5" s="357"/>
    </row>
    <row r="6" spans="1:31">
      <c r="A6" s="125"/>
      <c r="B6" s="104"/>
      <c r="C6" s="104"/>
      <c r="D6" s="135"/>
      <c r="E6" s="136" t="s">
        <v>30</v>
      </c>
      <c r="F6" s="232" t="s">
        <v>31</v>
      </c>
      <c r="G6" s="136" t="s">
        <v>195</v>
      </c>
      <c r="H6" s="107"/>
      <c r="I6" s="10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606"/>
      <c r="X6" s="357"/>
      <c r="Y6" s="357"/>
      <c r="Z6" s="357"/>
      <c r="AA6" s="357"/>
      <c r="AB6" s="606"/>
      <c r="AC6" s="357"/>
      <c r="AD6" s="357"/>
      <c r="AE6" s="357"/>
    </row>
    <row r="7" spans="1:31" s="309" customFormat="1">
      <c r="A7" s="125"/>
      <c r="B7" s="138" t="s">
        <v>32</v>
      </c>
      <c r="C7" s="104" t="s">
        <v>33</v>
      </c>
      <c r="D7" s="331" t="s">
        <v>145</v>
      </c>
      <c r="E7" s="240">
        <v>2539027</v>
      </c>
      <c r="F7" s="1130">
        <v>889998</v>
      </c>
      <c r="G7" s="240">
        <f>SUM(E7:F7)</f>
        <v>3429025</v>
      </c>
      <c r="H7" s="157"/>
      <c r="I7" s="106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606"/>
      <c r="X7" s="308"/>
      <c r="Y7" s="308"/>
      <c r="Z7" s="308"/>
      <c r="AA7" s="308"/>
      <c r="AB7" s="606"/>
      <c r="AC7" s="308"/>
      <c r="AD7" s="308"/>
      <c r="AE7" s="308"/>
    </row>
    <row r="8" spans="1:31" s="309" customFormat="1">
      <c r="A8" s="125"/>
      <c r="B8" s="138"/>
      <c r="C8" s="104"/>
      <c r="D8" s="139" t="s">
        <v>108</v>
      </c>
      <c r="E8" s="239">
        <v>11456080</v>
      </c>
      <c r="F8" s="1131">
        <v>5500</v>
      </c>
      <c r="G8" s="1132">
        <f>SUM(E8:F8)</f>
        <v>11461580</v>
      </c>
      <c r="H8" s="157"/>
      <c r="I8" s="106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606"/>
      <c r="X8" s="308"/>
      <c r="Y8" s="308"/>
      <c r="Z8" s="308"/>
      <c r="AA8" s="308"/>
      <c r="AB8" s="606"/>
      <c r="AC8" s="308"/>
      <c r="AD8" s="308"/>
      <c r="AE8" s="308"/>
    </row>
    <row r="9" spans="1:31" s="309" customFormat="1">
      <c r="A9" s="125"/>
      <c r="B9" s="138" t="s">
        <v>34</v>
      </c>
      <c r="C9" s="141" t="s">
        <v>35</v>
      </c>
      <c r="D9" s="142"/>
      <c r="E9" s="238"/>
      <c r="F9" s="1133"/>
      <c r="G9" s="238"/>
      <c r="H9" s="107"/>
      <c r="I9" s="107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606"/>
      <c r="X9" s="308"/>
      <c r="Y9" s="308"/>
      <c r="Z9" s="308"/>
      <c r="AA9" s="308"/>
      <c r="AB9" s="606"/>
      <c r="AC9" s="308"/>
      <c r="AD9" s="308"/>
      <c r="AE9" s="308"/>
    </row>
    <row r="10" spans="1:31" s="309" customFormat="1" ht="13.5">
      <c r="A10" s="125"/>
      <c r="B10" s="138"/>
      <c r="C10" s="141" t="s">
        <v>192</v>
      </c>
      <c r="D10" s="332" t="s">
        <v>145</v>
      </c>
      <c r="E10" s="972">
        <v>0</v>
      </c>
      <c r="F10" s="972">
        <v>0</v>
      </c>
      <c r="G10" s="972">
        <f>SUM(E10:F10)</f>
        <v>0</v>
      </c>
      <c r="H10" s="333"/>
      <c r="I10" s="107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606"/>
      <c r="X10" s="308"/>
      <c r="Y10" s="308"/>
      <c r="Z10" s="308"/>
      <c r="AA10" s="308"/>
      <c r="AB10" s="606"/>
      <c r="AC10" s="308"/>
      <c r="AD10" s="308"/>
      <c r="AE10" s="308"/>
    </row>
    <row r="11" spans="1:31" s="309" customFormat="1">
      <c r="A11" s="125"/>
      <c r="B11" s="138"/>
      <c r="C11" s="141"/>
      <c r="D11" s="142" t="s">
        <v>108</v>
      </c>
      <c r="E11" s="1134">
        <f>G26</f>
        <v>194552</v>
      </c>
      <c r="F11" s="973">
        <v>0</v>
      </c>
      <c r="G11" s="1134">
        <f>SUM(E11:F11)</f>
        <v>194552</v>
      </c>
      <c r="H11" s="154"/>
      <c r="I11" s="107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606"/>
      <c r="X11" s="308"/>
      <c r="Y11" s="308"/>
      <c r="Z11" s="308"/>
      <c r="AA11" s="308"/>
      <c r="AB11" s="606"/>
      <c r="AC11" s="308"/>
      <c r="AD11" s="308"/>
      <c r="AE11" s="308"/>
    </row>
    <row r="12" spans="1:31" s="309" customFormat="1" ht="13.5">
      <c r="A12" s="125"/>
      <c r="B12" s="145" t="s">
        <v>107</v>
      </c>
      <c r="C12" s="104" t="s">
        <v>54</v>
      </c>
      <c r="D12" s="332" t="s">
        <v>145</v>
      </c>
      <c r="E12" s="1135">
        <f>E7+E10</f>
        <v>2539027</v>
      </c>
      <c r="F12" s="1135">
        <f t="shared" ref="F12:G12" si="0">F7+F10</f>
        <v>889998</v>
      </c>
      <c r="G12" s="1135">
        <f t="shared" si="0"/>
        <v>3429025</v>
      </c>
      <c r="H12" s="106"/>
      <c r="I12" s="106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606"/>
      <c r="X12" s="308"/>
      <c r="Y12" s="308"/>
      <c r="Z12" s="308"/>
      <c r="AA12" s="308"/>
      <c r="AB12" s="606"/>
      <c r="AC12" s="308"/>
      <c r="AD12" s="308"/>
      <c r="AE12" s="308"/>
    </row>
    <row r="13" spans="1:31" s="309" customFormat="1">
      <c r="A13" s="125"/>
      <c r="B13" s="145"/>
      <c r="C13" s="104"/>
      <c r="D13" s="139" t="s">
        <v>108</v>
      </c>
      <c r="E13" s="1136">
        <f>E8+E11</f>
        <v>11650632</v>
      </c>
      <c r="F13" s="1136">
        <f t="shared" ref="F13:G13" si="1">F8+F11</f>
        <v>5500</v>
      </c>
      <c r="G13" s="1136">
        <f t="shared" si="1"/>
        <v>11656132</v>
      </c>
      <c r="H13" s="106"/>
      <c r="I13" s="106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606"/>
      <c r="X13" s="308"/>
      <c r="Y13" s="308"/>
      <c r="Z13" s="308"/>
      <c r="AA13" s="308"/>
      <c r="AB13" s="606"/>
      <c r="AC13" s="308"/>
      <c r="AD13" s="308"/>
      <c r="AE13" s="308"/>
    </row>
    <row r="14" spans="1:31" s="309" customFormat="1">
      <c r="A14" s="306"/>
      <c r="B14" s="125"/>
      <c r="C14" s="138"/>
      <c r="D14" s="104"/>
      <c r="E14" s="105"/>
      <c r="F14" s="105"/>
      <c r="G14" s="29"/>
      <c r="H14" s="29"/>
      <c r="I14" s="105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606"/>
      <c r="X14" s="308"/>
      <c r="Y14" s="308"/>
      <c r="Z14" s="308"/>
      <c r="AA14" s="308"/>
      <c r="AB14" s="606"/>
      <c r="AC14" s="308"/>
      <c r="AD14" s="308"/>
      <c r="AE14" s="308"/>
    </row>
    <row r="15" spans="1:31" s="309" customFormat="1">
      <c r="A15" s="125"/>
      <c r="B15" s="138" t="s">
        <v>55</v>
      </c>
      <c r="C15" s="104" t="s">
        <v>56</v>
      </c>
      <c r="D15" s="104"/>
      <c r="E15" s="105"/>
      <c r="F15" s="29"/>
      <c r="G15" s="105"/>
      <c r="H15" s="104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606"/>
      <c r="X15" s="308"/>
      <c r="Y15" s="308"/>
      <c r="Z15" s="308"/>
      <c r="AA15" s="308"/>
      <c r="AB15" s="606"/>
      <c r="AC15" s="308"/>
      <c r="AD15" s="308"/>
      <c r="AE15" s="308"/>
    </row>
    <row r="16" spans="1:31" s="309" customFormat="1" ht="13.5" thickBot="1">
      <c r="A16" s="306"/>
      <c r="B16" s="1592" t="s">
        <v>188</v>
      </c>
      <c r="C16" s="1592"/>
      <c r="D16" s="1592"/>
      <c r="E16" s="1592"/>
      <c r="F16" s="1592"/>
      <c r="G16" s="1592"/>
      <c r="H16" s="331"/>
      <c r="I16" s="1594"/>
      <c r="J16" s="1594"/>
      <c r="K16" s="1594"/>
      <c r="L16" s="1594"/>
      <c r="M16" s="1594"/>
      <c r="N16" s="1594"/>
      <c r="O16" s="1594"/>
      <c r="P16" s="1594"/>
      <c r="Q16" s="1594"/>
      <c r="R16" s="1594"/>
      <c r="S16" s="1594"/>
      <c r="T16" s="1594"/>
      <c r="U16" s="1594"/>
      <c r="V16" s="1594"/>
      <c r="W16" s="1595"/>
      <c r="X16" s="1596"/>
      <c r="Y16" s="1596"/>
      <c r="Z16" s="1596"/>
      <c r="AA16" s="1596"/>
      <c r="AB16" s="1596"/>
      <c r="AC16" s="308"/>
      <c r="AD16" s="308"/>
      <c r="AE16" s="308"/>
    </row>
    <row r="17" spans="1:32" s="309" customFormat="1" ht="14.25" thickTop="1" thickBot="1">
      <c r="A17" s="1611" t="s">
        <v>57</v>
      </c>
      <c r="B17" s="1611"/>
      <c r="C17" s="1611"/>
      <c r="D17" s="330"/>
      <c r="E17" s="330" t="s">
        <v>109</v>
      </c>
      <c r="F17" s="1412" t="s">
        <v>64</v>
      </c>
      <c r="G17" s="351" t="s">
        <v>195</v>
      </c>
      <c r="H17" s="107"/>
      <c r="I17" s="1594"/>
      <c r="J17" s="1594"/>
      <c r="K17" s="1594"/>
      <c r="L17" s="1594"/>
      <c r="M17" s="1594"/>
      <c r="N17" s="1594"/>
      <c r="O17" s="1594"/>
      <c r="P17" s="1594"/>
      <c r="Q17" s="1594"/>
      <c r="R17" s="1594"/>
      <c r="S17" s="1594"/>
      <c r="T17" s="1594"/>
      <c r="U17" s="1594"/>
      <c r="V17" s="1594"/>
      <c r="W17" s="1595"/>
      <c r="X17" s="1596"/>
      <c r="Y17" s="1596"/>
      <c r="Z17" s="1596"/>
      <c r="AA17" s="1596"/>
      <c r="AB17" s="1596"/>
      <c r="AC17" s="308"/>
      <c r="AD17" s="308"/>
      <c r="AE17" s="308"/>
    </row>
    <row r="18" spans="1:32" s="309" customFormat="1" ht="13.5" thickTop="1">
      <c r="A18" s="142"/>
      <c r="B18" s="142"/>
      <c r="C18" s="142"/>
      <c r="D18" s="142"/>
      <c r="E18" s="142"/>
      <c r="F18" s="154"/>
      <c r="G18" s="107"/>
      <c r="H18" s="107"/>
      <c r="I18" s="605"/>
      <c r="J18" s="605"/>
      <c r="K18" s="605"/>
      <c r="L18" s="605"/>
      <c r="M18" s="605"/>
      <c r="N18" s="605"/>
      <c r="O18" s="605"/>
      <c r="P18" s="605"/>
      <c r="Q18" s="605"/>
      <c r="R18" s="605"/>
      <c r="S18" s="605"/>
      <c r="T18" s="605"/>
      <c r="U18" s="605"/>
      <c r="V18" s="605"/>
      <c r="W18" s="1542"/>
      <c r="X18" s="4"/>
      <c r="Y18" s="4"/>
      <c r="Z18" s="4"/>
      <c r="AA18" s="4"/>
      <c r="AB18" s="4"/>
      <c r="AC18" s="308"/>
      <c r="AD18" s="308"/>
      <c r="AE18" s="308"/>
    </row>
    <row r="19" spans="1:32">
      <c r="A19" s="2"/>
      <c r="B19" s="3"/>
      <c r="C19" s="664"/>
      <c r="D19" s="6"/>
      <c r="E19" s="6"/>
      <c r="F19" s="6"/>
      <c r="G19" s="6"/>
      <c r="H19" s="605"/>
      <c r="I19" s="605"/>
      <c r="J19" s="605"/>
      <c r="K19" s="605"/>
      <c r="L19" s="605"/>
      <c r="M19" s="605"/>
      <c r="N19" s="605"/>
      <c r="O19" s="605"/>
      <c r="P19" s="605"/>
      <c r="Q19" s="605"/>
      <c r="R19" s="605"/>
      <c r="S19" s="605"/>
      <c r="T19" s="605"/>
      <c r="U19" s="605"/>
      <c r="V19" s="1542"/>
      <c r="W19" s="4"/>
      <c r="X19" s="4"/>
      <c r="Y19" s="4"/>
      <c r="Z19" s="4"/>
      <c r="AA19" s="665"/>
      <c r="AB19" s="357"/>
      <c r="AC19" s="357"/>
      <c r="AD19" s="357"/>
      <c r="AE19" s="357"/>
    </row>
    <row r="20" spans="1:32">
      <c r="A20" s="306"/>
      <c r="B20" s="307"/>
      <c r="C20" s="312" t="s">
        <v>111</v>
      </c>
      <c r="D20" s="310"/>
      <c r="E20" s="311"/>
      <c r="F20" s="310"/>
      <c r="G20" s="313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606"/>
      <c r="W20" s="357"/>
      <c r="X20" s="357"/>
      <c r="Y20" s="357"/>
      <c r="Z20" s="357"/>
      <c r="AA20" s="606"/>
      <c r="AB20" s="357"/>
      <c r="AC20" s="357"/>
      <c r="AD20" s="357"/>
      <c r="AE20" s="357"/>
    </row>
    <row r="21" spans="1:32" ht="25.5">
      <c r="A21" s="306"/>
      <c r="B21" s="314">
        <v>2045</v>
      </c>
      <c r="C21" s="396" t="s">
        <v>197</v>
      </c>
      <c r="D21" s="311"/>
      <c r="E21" s="311"/>
      <c r="F21" s="311"/>
      <c r="G21" s="311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606"/>
      <c r="W21" s="357"/>
      <c r="X21" s="357"/>
      <c r="Y21" s="357"/>
      <c r="Z21" s="357"/>
      <c r="AA21" s="606"/>
      <c r="AB21" s="357"/>
      <c r="AC21" s="357"/>
      <c r="AD21" s="357"/>
      <c r="AE21" s="357"/>
    </row>
    <row r="22" spans="1:32" ht="25.5">
      <c r="A22" s="306"/>
      <c r="B22" s="397">
        <v>0.79700000000000004</v>
      </c>
      <c r="C22" s="315" t="s">
        <v>198</v>
      </c>
      <c r="D22" s="311"/>
      <c r="E22" s="311"/>
      <c r="F22" s="311"/>
      <c r="G22" s="311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606"/>
      <c r="W22" s="357"/>
      <c r="X22" s="357"/>
      <c r="Y22" s="357"/>
      <c r="Z22" s="357"/>
      <c r="AA22" s="606"/>
      <c r="AB22" s="357"/>
      <c r="AC22" s="357"/>
      <c r="AD22" s="357"/>
      <c r="AE22" s="357"/>
    </row>
    <row r="23" spans="1:32" ht="25.5">
      <c r="A23" s="306"/>
      <c r="B23" s="398" t="s">
        <v>39</v>
      </c>
      <c r="C23" s="566" t="s">
        <v>199</v>
      </c>
      <c r="D23" s="169"/>
      <c r="E23" s="430" t="s">
        <v>185</v>
      </c>
      <c r="F23" s="429">
        <v>194552</v>
      </c>
      <c r="G23" s="429">
        <f>SUM(E23:F23)</f>
        <v>194552</v>
      </c>
      <c r="I23" s="1750"/>
      <c r="J23" s="1750"/>
      <c r="K23" s="1750"/>
      <c r="L23" s="1750"/>
      <c r="M23" s="1750"/>
      <c r="N23" s="1750"/>
      <c r="O23" s="1750"/>
      <c r="P23" s="1750"/>
      <c r="Q23" s="1750"/>
      <c r="R23" s="357"/>
      <c r="S23" s="1750"/>
      <c r="T23" s="1750"/>
      <c r="U23" s="1750"/>
      <c r="V23" s="1750"/>
      <c r="W23" s="1519"/>
      <c r="X23" s="357"/>
      <c r="Y23" s="357"/>
      <c r="Z23" s="357"/>
      <c r="AA23" s="606"/>
      <c r="AB23" s="357"/>
      <c r="AC23" s="357"/>
      <c r="AD23" s="357"/>
      <c r="AE23" s="357"/>
    </row>
    <row r="24" spans="1:32" ht="25.5">
      <c r="A24" s="306" t="s">
        <v>107</v>
      </c>
      <c r="B24" s="397">
        <v>0.79700000000000004</v>
      </c>
      <c r="C24" s="315" t="s">
        <v>198</v>
      </c>
      <c r="D24" s="169"/>
      <c r="E24" s="401">
        <f t="shared" ref="E24:G24" si="2">SUM(E23)</f>
        <v>0</v>
      </c>
      <c r="F24" s="434">
        <f t="shared" si="2"/>
        <v>194552</v>
      </c>
      <c r="G24" s="434">
        <f t="shared" si="2"/>
        <v>194552</v>
      </c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606"/>
      <c r="W24" s="357"/>
      <c r="X24" s="357"/>
      <c r="Y24" s="357"/>
      <c r="Z24" s="357"/>
      <c r="AA24" s="606"/>
      <c r="AB24" s="357"/>
      <c r="AC24" s="357"/>
      <c r="AD24" s="357"/>
      <c r="AE24" s="357"/>
    </row>
    <row r="25" spans="1:32" ht="25.5">
      <c r="A25" s="996" t="s">
        <v>107</v>
      </c>
      <c r="B25" s="314">
        <v>2045</v>
      </c>
      <c r="C25" s="396" t="s">
        <v>197</v>
      </c>
      <c r="D25" s="169"/>
      <c r="E25" s="400" t="str">
        <f t="shared" ref="E25:G25" si="3">E23</f>
        <v>-</v>
      </c>
      <c r="F25" s="538">
        <f t="shared" si="3"/>
        <v>194552</v>
      </c>
      <c r="G25" s="538">
        <f t="shared" si="3"/>
        <v>194552</v>
      </c>
      <c r="H25" s="304" t="s">
        <v>444</v>
      </c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606"/>
      <c r="W25" s="357"/>
      <c r="X25" s="357"/>
      <c r="Y25" s="357"/>
      <c r="Z25" s="357"/>
      <c r="AA25" s="606"/>
      <c r="AB25" s="357"/>
      <c r="AC25" s="357"/>
      <c r="AD25" s="357"/>
      <c r="AE25" s="357"/>
    </row>
    <row r="26" spans="1:32">
      <c r="A26" s="353" t="s">
        <v>107</v>
      </c>
      <c r="B26" s="633"/>
      <c r="C26" s="354" t="s">
        <v>111</v>
      </c>
      <c r="D26" s="434"/>
      <c r="E26" s="654" t="str">
        <f>E25</f>
        <v>-</v>
      </c>
      <c r="F26" s="434">
        <f t="shared" ref="F26:G26" si="4">F25</f>
        <v>194552</v>
      </c>
      <c r="G26" s="434">
        <f t="shared" si="4"/>
        <v>194552</v>
      </c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606"/>
      <c r="W26" s="357"/>
      <c r="X26" s="357"/>
      <c r="Y26" s="357"/>
      <c r="Z26" s="357"/>
      <c r="AA26" s="606"/>
      <c r="AB26" s="357"/>
      <c r="AC26" s="357"/>
      <c r="AD26" s="357"/>
      <c r="AE26" s="357"/>
    </row>
    <row r="27" spans="1:32">
      <c r="A27" s="327" t="s">
        <v>107</v>
      </c>
      <c r="B27" s="355"/>
      <c r="C27" s="356" t="s">
        <v>195</v>
      </c>
      <c r="D27" s="679"/>
      <c r="E27" s="654" t="str">
        <f>E26</f>
        <v>-</v>
      </c>
      <c r="F27" s="434">
        <f t="shared" ref="F27:G27" si="5">F26</f>
        <v>194552</v>
      </c>
      <c r="G27" s="434">
        <f t="shared" si="5"/>
        <v>194552</v>
      </c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606"/>
      <c r="W27" s="357"/>
      <c r="X27" s="357"/>
      <c r="Y27" s="357"/>
      <c r="Z27" s="357"/>
      <c r="AA27" s="606"/>
      <c r="AB27" s="357"/>
      <c r="AC27" s="357"/>
      <c r="AD27" s="357"/>
      <c r="AE27" s="357"/>
    </row>
    <row r="28" spans="1:32">
      <c r="A28" s="327" t="s">
        <v>107</v>
      </c>
      <c r="B28" s="680"/>
      <c r="C28" s="681" t="s">
        <v>108</v>
      </c>
      <c r="D28" s="678"/>
      <c r="E28" s="654" t="str">
        <f>E27</f>
        <v>-</v>
      </c>
      <c r="F28" s="434">
        <f t="shared" ref="F28:G28" si="6">F27</f>
        <v>194552</v>
      </c>
      <c r="G28" s="434">
        <f t="shared" si="6"/>
        <v>194552</v>
      </c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606"/>
      <c r="W28" s="357"/>
      <c r="X28" s="357"/>
      <c r="Y28" s="357"/>
      <c r="Z28" s="357"/>
      <c r="AA28" s="606"/>
      <c r="AB28" s="357"/>
      <c r="AC28" s="357"/>
      <c r="AD28" s="357"/>
      <c r="AE28" s="357"/>
    </row>
    <row r="29" spans="1:32" ht="14.25" customHeight="1">
      <c r="A29" s="1612" t="s">
        <v>449</v>
      </c>
      <c r="B29" s="1612"/>
      <c r="C29" s="1612"/>
      <c r="D29" s="169"/>
      <c r="E29" s="300"/>
      <c r="F29" s="300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606"/>
      <c r="V29" s="357"/>
      <c r="W29" s="357"/>
      <c r="X29" s="357"/>
      <c r="Y29" s="357"/>
      <c r="Z29" s="606"/>
      <c r="AA29" s="357"/>
      <c r="AB29" s="357"/>
      <c r="AC29" s="357"/>
      <c r="AD29" s="357"/>
      <c r="AE29" s="357"/>
    </row>
    <row r="30" spans="1:32" ht="28.5" customHeight="1">
      <c r="A30" s="1411" t="s">
        <v>444</v>
      </c>
      <c r="B30" s="1610" t="s">
        <v>466</v>
      </c>
      <c r="C30" s="1610"/>
      <c r="D30" s="1610"/>
      <c r="E30" s="1610"/>
      <c r="F30" s="1610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606"/>
      <c r="V30" s="357"/>
      <c r="W30" s="357"/>
      <c r="X30" s="357"/>
      <c r="Y30" s="357"/>
      <c r="Z30" s="606"/>
      <c r="AA30" s="357"/>
      <c r="AB30" s="357"/>
      <c r="AC30" s="357"/>
      <c r="AD30" s="357"/>
      <c r="AE30" s="357"/>
    </row>
    <row r="31" spans="1:32">
      <c r="A31" s="326"/>
      <c r="B31" s="328"/>
      <c r="C31" s="329"/>
      <c r="D31" s="300"/>
      <c r="E31" s="169"/>
      <c r="F31" s="300"/>
      <c r="G31" s="300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606"/>
      <c r="W31" s="357"/>
      <c r="X31" s="357"/>
      <c r="Y31" s="357"/>
      <c r="Z31" s="357"/>
      <c r="AA31" s="606"/>
      <c r="AB31" s="357"/>
      <c r="AC31" s="357"/>
      <c r="AD31" s="357"/>
      <c r="AE31" s="357"/>
    </row>
    <row r="32" spans="1:32">
      <c r="A32" s="326"/>
      <c r="B32" s="328"/>
      <c r="C32" s="329"/>
      <c r="D32" s="169"/>
      <c r="E32" s="300"/>
      <c r="F32" s="169"/>
      <c r="G32" s="300"/>
      <c r="H32" s="169"/>
      <c r="I32" s="300"/>
      <c r="J32" s="169"/>
      <c r="K32" s="300"/>
      <c r="L32" s="300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606"/>
      <c r="AB32" s="357"/>
      <c r="AC32" s="357"/>
      <c r="AD32" s="357"/>
      <c r="AE32" s="357"/>
      <c r="AF32" s="305"/>
    </row>
    <row r="33" spans="1:32">
      <c r="A33" s="326"/>
      <c r="B33" s="328"/>
      <c r="C33" s="329"/>
      <c r="D33" s="1731"/>
      <c r="E33" s="918"/>
      <c r="F33" s="1731"/>
      <c r="G33" s="918"/>
      <c r="H33" s="169"/>
      <c r="I33" s="300"/>
      <c r="J33" s="169"/>
      <c r="K33" s="300"/>
      <c r="L33" s="300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606"/>
      <c r="AB33" s="357"/>
      <c r="AC33" s="357"/>
      <c r="AD33" s="357"/>
      <c r="AE33" s="357"/>
      <c r="AF33" s="305"/>
    </row>
    <row r="34" spans="1:32">
      <c r="A34" s="326"/>
      <c r="B34" s="328"/>
      <c r="C34" s="329"/>
      <c r="D34" s="169"/>
      <c r="E34" s="300"/>
      <c r="F34" s="169"/>
      <c r="G34" s="300"/>
      <c r="H34" s="169"/>
      <c r="I34" s="300"/>
      <c r="J34" s="169"/>
      <c r="K34" s="300"/>
      <c r="L34" s="300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606"/>
      <c r="AB34" s="357"/>
      <c r="AC34" s="357"/>
      <c r="AD34" s="357"/>
      <c r="AE34" s="357"/>
      <c r="AF34" s="305"/>
    </row>
    <row r="35" spans="1:32">
      <c r="A35" s="326"/>
      <c r="B35" s="328"/>
      <c r="C35" s="329"/>
      <c r="D35" s="169"/>
      <c r="E35" s="300"/>
      <c r="F35" s="169"/>
      <c r="G35" s="300"/>
      <c r="H35" s="169"/>
      <c r="I35" s="300"/>
      <c r="J35" s="169"/>
      <c r="K35" s="300"/>
      <c r="L35" s="300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606"/>
      <c r="AB35" s="357"/>
      <c r="AC35" s="357"/>
      <c r="AD35" s="357"/>
      <c r="AE35" s="357"/>
      <c r="AF35" s="305"/>
    </row>
    <row r="36" spans="1:32">
      <c r="A36" s="326"/>
      <c r="B36" s="328"/>
      <c r="C36" s="329"/>
      <c r="D36" s="169"/>
      <c r="E36" s="300"/>
      <c r="F36" s="169"/>
      <c r="G36" s="300"/>
      <c r="H36" s="169"/>
      <c r="I36" s="300"/>
      <c r="J36" s="169"/>
      <c r="K36" s="300"/>
      <c r="L36" s="300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606"/>
      <c r="AB36" s="357"/>
      <c r="AC36" s="357"/>
      <c r="AD36" s="357"/>
      <c r="AE36" s="357"/>
      <c r="AF36" s="305"/>
    </row>
    <row r="37" spans="1:32">
      <c r="A37" s="1559"/>
      <c r="B37" s="307"/>
      <c r="C37" s="1560"/>
      <c r="D37" s="399"/>
      <c r="E37" s="6"/>
      <c r="F37" s="399"/>
      <c r="G37" s="399"/>
      <c r="H37" s="399"/>
      <c r="I37" s="399"/>
      <c r="J37" s="399"/>
      <c r="K37" s="399"/>
      <c r="L37" s="399"/>
      <c r="M37" s="357"/>
      <c r="N37" s="357"/>
      <c r="O37" s="357"/>
      <c r="P37" s="357"/>
      <c r="Q37" s="357"/>
      <c r="R37" s="357"/>
      <c r="S37" s="357"/>
      <c r="T37" s="357"/>
      <c r="U37" s="357"/>
      <c r="V37" s="357"/>
      <c r="W37" s="357"/>
      <c r="X37" s="357"/>
      <c r="Y37" s="357"/>
      <c r="Z37" s="357"/>
      <c r="AA37" s="606"/>
      <c r="AB37" s="357"/>
      <c r="AC37" s="357"/>
      <c r="AD37" s="357"/>
      <c r="AE37" s="357"/>
      <c r="AF37" s="305"/>
    </row>
    <row r="38" spans="1:32">
      <c r="A38" s="1559"/>
      <c r="B38" s="307"/>
      <c r="C38" s="1560"/>
      <c r="D38" s="399"/>
      <c r="E38" s="169"/>
      <c r="F38" s="399"/>
      <c r="G38" s="399"/>
      <c r="H38" s="399"/>
      <c r="I38" s="399"/>
      <c r="J38" s="399"/>
      <c r="K38" s="399"/>
      <c r="L38" s="399"/>
      <c r="M38" s="357"/>
      <c r="N38" s="357"/>
      <c r="O38" s="357"/>
      <c r="P38" s="357"/>
      <c r="Q38" s="357"/>
      <c r="R38" s="357"/>
      <c r="S38" s="357"/>
      <c r="T38" s="357"/>
      <c r="U38" s="357"/>
      <c r="V38" s="357"/>
      <c r="W38" s="357"/>
      <c r="X38" s="357"/>
      <c r="Y38" s="357"/>
      <c r="Z38" s="357"/>
      <c r="AA38" s="606"/>
      <c r="AB38" s="357"/>
      <c r="AC38" s="357"/>
      <c r="AD38" s="357"/>
      <c r="AE38" s="357"/>
      <c r="AF38" s="305"/>
    </row>
    <row r="39" spans="1:32">
      <c r="A39" s="1559"/>
      <c r="B39" s="1755"/>
      <c r="C39" s="315"/>
      <c r="D39" s="6"/>
      <c r="E39" s="6"/>
      <c r="F39" s="6"/>
      <c r="G39" s="6"/>
      <c r="H39" s="6"/>
      <c r="I39" s="6"/>
      <c r="J39" s="6"/>
      <c r="K39" s="6"/>
      <c r="L39" s="6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606"/>
      <c r="AB39" s="357"/>
      <c r="AC39" s="357"/>
      <c r="AD39" s="357"/>
      <c r="AE39" s="357"/>
      <c r="AF39" s="305"/>
    </row>
    <row r="40" spans="1:32">
      <c r="A40" s="1559"/>
      <c r="B40" s="307"/>
      <c r="C40" s="357"/>
      <c r="D40" s="377"/>
      <c r="E40" s="377"/>
      <c r="F40" s="37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606"/>
      <c r="X40" s="357"/>
      <c r="Y40" s="357"/>
      <c r="Z40" s="357"/>
      <c r="AA40" s="357"/>
      <c r="AB40" s="606"/>
      <c r="AC40" s="357"/>
      <c r="AD40" s="357"/>
      <c r="AE40" s="357"/>
    </row>
    <row r="41" spans="1:32">
      <c r="A41" s="1559"/>
      <c r="B41" s="307"/>
      <c r="C41" s="357"/>
      <c r="D41" s="377"/>
      <c r="E41" s="377"/>
      <c r="F41" s="37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606"/>
      <c r="X41" s="357"/>
      <c r="Y41" s="357"/>
      <c r="Z41" s="357"/>
      <c r="AA41" s="357"/>
      <c r="AB41" s="606"/>
      <c r="AC41" s="357"/>
      <c r="AD41" s="357"/>
      <c r="AE41" s="357"/>
    </row>
    <row r="42" spans="1:32">
      <c r="A42" s="1559"/>
      <c r="B42" s="307"/>
      <c r="C42" s="357"/>
      <c r="D42" s="377"/>
      <c r="E42" s="377"/>
      <c r="F42" s="37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606"/>
      <c r="X42" s="357"/>
      <c r="Y42" s="357"/>
      <c r="Z42" s="357"/>
      <c r="AA42" s="357"/>
      <c r="AB42" s="606"/>
      <c r="AC42" s="357"/>
      <c r="AD42" s="357"/>
      <c r="AE42" s="357"/>
    </row>
    <row r="43" spans="1:32">
      <c r="A43" s="1559"/>
      <c r="B43" s="307"/>
      <c r="C43" s="357"/>
      <c r="D43" s="377"/>
      <c r="E43" s="377"/>
      <c r="F43" s="37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606"/>
      <c r="X43" s="357"/>
      <c r="Y43" s="357"/>
      <c r="Z43" s="357"/>
      <c r="AA43" s="357"/>
      <c r="AB43" s="606"/>
      <c r="AC43" s="357"/>
      <c r="AD43" s="357"/>
      <c r="AE43" s="357"/>
    </row>
    <row r="44" spans="1:32">
      <c r="A44" s="1559"/>
      <c r="B44" s="307"/>
      <c r="C44" s="357"/>
      <c r="D44" s="377"/>
      <c r="E44" s="377"/>
      <c r="F44" s="37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606"/>
      <c r="X44" s="357"/>
      <c r="Y44" s="357"/>
      <c r="Z44" s="357"/>
      <c r="AA44" s="357"/>
      <c r="AB44" s="606"/>
      <c r="AC44" s="357"/>
      <c r="AD44" s="357"/>
      <c r="AE44" s="357"/>
    </row>
    <row r="45" spans="1:32">
      <c r="A45" s="1559"/>
      <c r="B45" s="307"/>
      <c r="C45" s="357"/>
      <c r="D45" s="377"/>
      <c r="E45" s="377"/>
      <c r="F45" s="37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606"/>
      <c r="X45" s="357"/>
      <c r="Y45" s="357"/>
      <c r="Z45" s="357"/>
      <c r="AA45" s="357"/>
      <c r="AB45" s="606"/>
      <c r="AC45" s="357"/>
      <c r="AD45" s="357"/>
      <c r="AE45" s="357"/>
    </row>
    <row r="46" spans="1:32">
      <c r="A46" s="1559"/>
      <c r="B46" s="307"/>
      <c r="C46" s="357"/>
      <c r="D46" s="377"/>
      <c r="E46" s="377"/>
      <c r="F46" s="37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606"/>
      <c r="X46" s="357"/>
      <c r="Y46" s="357"/>
      <c r="Z46" s="357"/>
      <c r="AA46" s="357"/>
      <c r="AB46" s="606"/>
      <c r="AC46" s="357"/>
      <c r="AD46" s="357"/>
      <c r="AE46" s="357"/>
    </row>
    <row r="47" spans="1:32"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606"/>
      <c r="X47" s="357"/>
      <c r="Y47" s="357"/>
      <c r="Z47" s="357"/>
      <c r="AA47" s="357"/>
      <c r="AB47" s="606"/>
      <c r="AC47" s="357"/>
      <c r="AD47" s="357"/>
      <c r="AE47" s="357"/>
    </row>
    <row r="48" spans="1:32"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357"/>
      <c r="V48" s="357"/>
      <c r="W48" s="606"/>
      <c r="X48" s="357"/>
      <c r="Y48" s="357"/>
      <c r="Z48" s="357"/>
      <c r="AA48" s="357"/>
      <c r="AB48" s="606"/>
      <c r="AC48" s="357"/>
      <c r="AD48" s="357"/>
      <c r="AE48" s="357"/>
    </row>
    <row r="49" spans="9:31">
      <c r="I49" s="357"/>
      <c r="J49" s="357"/>
      <c r="K49" s="357"/>
      <c r="L49" s="357"/>
      <c r="M49" s="357"/>
      <c r="N49" s="357"/>
      <c r="O49" s="357"/>
      <c r="P49" s="357"/>
      <c r="Q49" s="357"/>
      <c r="R49" s="357"/>
      <c r="S49" s="357"/>
      <c r="T49" s="357"/>
      <c r="U49" s="357"/>
      <c r="V49" s="357"/>
      <c r="W49" s="606"/>
      <c r="X49" s="357"/>
      <c r="Y49" s="357"/>
      <c r="Z49" s="357"/>
      <c r="AA49" s="357"/>
      <c r="AB49" s="606"/>
      <c r="AC49" s="357"/>
      <c r="AD49" s="357"/>
      <c r="AE49" s="357"/>
    </row>
    <row r="50" spans="9:31"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606"/>
      <c r="X50" s="357"/>
      <c r="Y50" s="357"/>
      <c r="Z50" s="357"/>
      <c r="AA50" s="357"/>
      <c r="AB50" s="606"/>
      <c r="AC50" s="357"/>
      <c r="AD50" s="357"/>
      <c r="AE50" s="357"/>
    </row>
    <row r="51" spans="9:31">
      <c r="I51" s="357"/>
      <c r="J51" s="357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606"/>
      <c r="X51" s="357"/>
      <c r="Y51" s="357"/>
      <c r="Z51" s="357"/>
      <c r="AA51" s="357"/>
      <c r="AB51" s="606"/>
      <c r="AC51" s="357"/>
      <c r="AD51" s="357"/>
      <c r="AE51" s="357"/>
    </row>
    <row r="52" spans="9:31"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606"/>
      <c r="X52" s="357"/>
      <c r="Y52" s="357"/>
      <c r="Z52" s="357"/>
      <c r="AA52" s="357"/>
      <c r="AB52" s="606"/>
      <c r="AC52" s="357"/>
      <c r="AD52" s="357"/>
      <c r="AE52" s="357"/>
    </row>
    <row r="53" spans="9:31"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606"/>
      <c r="X53" s="357"/>
      <c r="Y53" s="357"/>
      <c r="Z53" s="357"/>
      <c r="AA53" s="357"/>
      <c r="AB53" s="606"/>
      <c r="AC53" s="357"/>
      <c r="AD53" s="357"/>
      <c r="AE53" s="357"/>
    </row>
    <row r="54" spans="9:31"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606"/>
      <c r="X54" s="357"/>
      <c r="Y54" s="357"/>
      <c r="Z54" s="357"/>
      <c r="AA54" s="357"/>
      <c r="AB54" s="606"/>
      <c r="AC54" s="357"/>
      <c r="AD54" s="357"/>
      <c r="AE54" s="357"/>
    </row>
    <row r="55" spans="9:31">
      <c r="I55" s="357"/>
      <c r="J55" s="357"/>
      <c r="K55" s="357"/>
      <c r="L55" s="357"/>
      <c r="M55" s="357"/>
      <c r="N55" s="357"/>
      <c r="O55" s="357"/>
      <c r="P55" s="357"/>
      <c r="Q55" s="357"/>
      <c r="R55" s="357"/>
      <c r="S55" s="357"/>
      <c r="T55" s="357"/>
      <c r="U55" s="357"/>
      <c r="V55" s="357"/>
      <c r="W55" s="606"/>
      <c r="X55" s="357"/>
      <c r="Y55" s="357"/>
      <c r="Z55" s="357"/>
      <c r="AA55" s="357"/>
      <c r="AB55" s="606"/>
      <c r="AC55" s="357"/>
      <c r="AD55" s="357"/>
      <c r="AE55" s="357"/>
    </row>
    <row r="56" spans="9:31">
      <c r="I56" s="357"/>
      <c r="J56" s="357"/>
      <c r="K56" s="357"/>
      <c r="L56" s="357"/>
      <c r="M56" s="357"/>
      <c r="N56" s="357"/>
      <c r="O56" s="357"/>
      <c r="P56" s="357"/>
      <c r="Q56" s="357"/>
      <c r="R56" s="357"/>
      <c r="S56" s="357"/>
      <c r="T56" s="357"/>
      <c r="U56" s="357"/>
      <c r="V56" s="357"/>
      <c r="W56" s="606"/>
      <c r="X56" s="357"/>
      <c r="Y56" s="357"/>
      <c r="Z56" s="357"/>
      <c r="AA56" s="357"/>
      <c r="AB56" s="606"/>
      <c r="AC56" s="357"/>
      <c r="AD56" s="357"/>
      <c r="AE56" s="357"/>
    </row>
  </sheetData>
  <autoFilter ref="A18:AC18"/>
  <customSheetViews>
    <customSheetView guid="{44B5F5DE-C96C-4269-969A-574D4EEEEEF5}" showPageBreaks="1" printArea="1" view="pageBreakPreview" topLeftCell="A19">
      <selection activeCell="E31" sqref="E31"/>
      <pageMargins left="0.74803149606299202" right="0.74803149606299202" top="0.74803149606299202" bottom="4.1338582677165396" header="0.35" footer="3.67"/>
      <pageSetup paperSize="9" firstPageNumber="10" fitToHeight="0" orientation="portrait" useFirstPageNumber="1" r:id="rId1"/>
      <headerFooter alignWithMargins="0">
        <oddFooter>&amp;C&amp;"Times New Roman,Regular"&amp;11&amp;P</oddFooter>
      </headerFooter>
    </customSheetView>
    <customSheetView guid="{BDCF7345-18B1-4C88-89F2-E67F940CDF85}" showPageBreaks="1" printArea="1" view="pageBreakPreview" topLeftCell="A18">
      <selection activeCell="G29" activeCellId="1" sqref="G23 G29"/>
      <pageMargins left="0.74803149606299202" right="0.74803149606299202" top="0.74803149606299202" bottom="4.1338582677165396" header="0.35" footer="3.67"/>
      <pageSetup paperSize="9" firstPageNumber="10" fitToHeight="0" orientation="portrait" useFirstPageNumber="1" r:id="rId2"/>
      <headerFooter alignWithMargins="0">
        <oddFooter>&amp;C&amp;"Times New Roman,Regular"&amp;11&amp;P</oddFooter>
      </headerFooter>
    </customSheetView>
    <customSheetView guid="{0A01029B-7B3B-461F-BED3-37847DEE34DD}" showPageBreaks="1" printArea="1" view="pageBreakPreview" topLeftCell="A489">
      <selection activeCell="C491" sqref="C491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67" fitToHeight="0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</customSheetView>
    <customSheetView guid="{E4E8F753-76B4-42E1-AD26-8B3589CB8A4B}" showPageBreaks="1" printArea="1" view="pageBreakPreview" showRuler="0" topLeftCell="A2">
      <selection activeCell="L13" sqref="L13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67" fitToHeight="0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</customSheetView>
    <customSheetView guid="{CBFC2224-D3AC-4AA3-8CE4-B555FCF23158}" showPageBreaks="1" printArea="1" view="pageBreakPreview" topLeftCell="A19">
      <selection activeCell="E31" sqref="E31"/>
      <pageMargins left="0.74803149606299202" right="0.74803149606299202" top="0.74803149606299202" bottom="4.1338582677165396" header="0.35" footer="3.67"/>
      <pageSetup paperSize="9" firstPageNumber="10" fitToHeight="0" orientation="portrait" useFirstPageNumber="1" r:id="rId5"/>
      <headerFooter alignWithMargins="0">
        <oddFooter>&amp;C&amp;"Times New Roman,Regular"&amp;11&amp;P</oddFooter>
      </headerFooter>
    </customSheetView>
  </customSheetViews>
  <mergeCells count="14">
    <mergeCell ref="I16:R16"/>
    <mergeCell ref="S16:AB16"/>
    <mergeCell ref="I17:M17"/>
    <mergeCell ref="N17:R17"/>
    <mergeCell ref="S17:W17"/>
    <mergeCell ref="X17:AB17"/>
    <mergeCell ref="B30:F30"/>
    <mergeCell ref="A17:C17"/>
    <mergeCell ref="A1:G1"/>
    <mergeCell ref="A2:G2"/>
    <mergeCell ref="A4:G4"/>
    <mergeCell ref="B5:G5"/>
    <mergeCell ref="B16:G16"/>
    <mergeCell ref="A29:C29"/>
  </mergeCells>
  <phoneticPr fontId="37" type="noConversion"/>
  <pageMargins left="0.74803149606299213" right="0.74803149606299213" top="0.74803149606299213" bottom="4.1338582677165361" header="0.35433070866141736" footer="3.6614173228346458"/>
  <pageSetup paperSize="9" firstPageNumber="7" fitToHeight="0" orientation="portrait" useFirstPageNumber="1" r:id="rId6"/>
  <headerFooter alignWithMargins="0">
    <oddFooter>&amp;C&amp;"Times New Roman,Regular"&amp;11&amp;P</oddFooter>
  </headerFooter>
  <legacyDrawing r:id="rId7"/>
</worksheet>
</file>

<file path=xl/worksheets/sheet9.xml><?xml version="1.0" encoding="utf-8"?>
<worksheet xmlns="http://schemas.openxmlformats.org/spreadsheetml/2006/main" xmlns:r="http://schemas.openxmlformats.org/officeDocument/2006/relationships">
  <sheetPr syncVertical="1" syncRef="A34" transitionEvaluation="1" codeName="Sheet66"/>
  <dimension ref="A1:AJ55"/>
  <sheetViews>
    <sheetView view="pageBreakPreview" topLeftCell="A34" zoomScaleSheetLayoutView="100" workbookViewId="0">
      <selection activeCell="A48" sqref="A48:I55"/>
    </sheetView>
  </sheetViews>
  <sheetFormatPr defaultColWidth="12.42578125" defaultRowHeight="12.75"/>
  <cols>
    <col min="1" max="1" width="5.28515625" style="38" customWidth="1"/>
    <col min="2" max="2" width="8.85546875" style="39" customWidth="1"/>
    <col min="3" max="3" width="33.28515625" style="40" customWidth="1"/>
    <col min="4" max="4" width="7.42578125" style="40" customWidth="1"/>
    <col min="5" max="5" width="9.42578125" style="41" customWidth="1"/>
    <col min="6" max="6" width="10.5703125" style="28" customWidth="1"/>
    <col min="7" max="7" width="9" style="37" customWidth="1"/>
    <col min="8" max="8" width="4" style="37" customWidth="1"/>
    <col min="9" max="9" width="7.85546875" style="37" customWidth="1"/>
    <col min="10" max="10" width="6.85546875" style="37" customWidth="1"/>
    <col min="11" max="11" width="9" style="236" customWidth="1"/>
    <col min="12" max="12" width="4.140625" style="37" customWidth="1"/>
    <col min="13" max="13" width="11" style="37" customWidth="1"/>
    <col min="14" max="14" width="6.85546875" style="37" customWidth="1"/>
    <col min="15" max="15" width="6.5703125" style="37" customWidth="1"/>
    <col min="16" max="16" width="4.42578125" style="37" customWidth="1"/>
    <col min="17" max="17" width="6.7109375" style="37" customWidth="1"/>
    <col min="18" max="18" width="10.85546875" style="37" customWidth="1"/>
    <col min="19" max="19" width="8.7109375" style="37" customWidth="1"/>
    <col min="20" max="20" width="6.28515625" style="37" customWidth="1"/>
    <col min="21" max="21" width="4.140625" style="37" customWidth="1"/>
    <col min="22" max="16384" width="12.42578125" style="37"/>
  </cols>
  <sheetData>
    <row r="1" spans="1:36">
      <c r="A1" s="1607" t="s">
        <v>1</v>
      </c>
      <c r="B1" s="1607"/>
      <c r="C1" s="1607"/>
      <c r="D1" s="1607"/>
      <c r="E1" s="1607"/>
      <c r="F1" s="1607"/>
      <c r="G1" s="1607"/>
      <c r="H1" s="982"/>
      <c r="I1" s="1547"/>
      <c r="J1" s="1547"/>
      <c r="K1" s="234"/>
      <c r="L1" s="1749"/>
      <c r="M1" s="1749"/>
      <c r="N1" s="1749"/>
      <c r="O1" s="1749"/>
      <c r="P1" s="1749"/>
      <c r="Q1" s="1749"/>
      <c r="R1" s="1749"/>
      <c r="S1" s="1749"/>
      <c r="T1" s="1749"/>
      <c r="U1" s="1749"/>
      <c r="V1" s="1749"/>
      <c r="W1" s="1749"/>
      <c r="X1" s="1749"/>
      <c r="Y1" s="1749"/>
      <c r="Z1" s="1749"/>
      <c r="AA1" s="1749"/>
      <c r="AB1" s="1749"/>
      <c r="AC1" s="1749"/>
      <c r="AD1" s="1749"/>
      <c r="AE1" s="1749"/>
      <c r="AF1" s="1749"/>
      <c r="AG1" s="1749"/>
      <c r="AH1" s="1749"/>
      <c r="AI1" s="1749"/>
      <c r="AJ1" s="1749"/>
    </row>
    <row r="2" spans="1:36">
      <c r="A2" s="1607" t="s">
        <v>677</v>
      </c>
      <c r="B2" s="1607"/>
      <c r="C2" s="1607"/>
      <c r="D2" s="1607"/>
      <c r="E2" s="1607"/>
      <c r="F2" s="1607"/>
      <c r="G2" s="1607"/>
      <c r="H2" s="982"/>
      <c r="I2" s="1547"/>
      <c r="J2" s="1547"/>
      <c r="K2" s="234"/>
      <c r="L2" s="1749"/>
      <c r="M2" s="1749"/>
      <c r="N2" s="1749"/>
      <c r="O2" s="1749"/>
      <c r="P2" s="1749"/>
      <c r="Q2" s="1749"/>
      <c r="R2" s="1749"/>
      <c r="S2" s="1749"/>
      <c r="T2" s="1749"/>
      <c r="U2" s="1749"/>
      <c r="V2" s="1749"/>
      <c r="W2" s="1749"/>
      <c r="X2" s="1749"/>
      <c r="Y2" s="1749"/>
      <c r="Z2" s="1749"/>
      <c r="AA2" s="1749"/>
      <c r="AB2" s="1749"/>
      <c r="AC2" s="1749"/>
      <c r="AD2" s="1749"/>
      <c r="AE2" s="1749"/>
      <c r="AF2" s="1749"/>
      <c r="AG2" s="1749"/>
      <c r="AH2" s="1749"/>
      <c r="AI2" s="1749"/>
      <c r="AJ2" s="1749"/>
    </row>
    <row r="3" spans="1:36" ht="7.5" customHeight="1">
      <c r="A3" s="32"/>
      <c r="B3" s="33"/>
      <c r="C3" s="34"/>
      <c r="D3" s="34"/>
      <c r="E3" s="35"/>
      <c r="F3" s="29"/>
      <c r="G3" s="36"/>
      <c r="H3" s="36"/>
      <c r="I3" s="36"/>
      <c r="J3" s="36"/>
      <c r="K3" s="235"/>
      <c r="L3" s="1749"/>
      <c r="M3" s="1749"/>
      <c r="N3" s="1749"/>
      <c r="O3" s="1749"/>
      <c r="P3" s="1749"/>
      <c r="Q3" s="1749"/>
      <c r="R3" s="1749"/>
      <c r="S3" s="1749"/>
      <c r="T3" s="1749"/>
      <c r="U3" s="1749"/>
      <c r="V3" s="1749"/>
      <c r="W3" s="1749"/>
      <c r="X3" s="1749"/>
      <c r="Y3" s="1749"/>
      <c r="Z3" s="1749"/>
      <c r="AA3" s="1749"/>
      <c r="AB3" s="1749"/>
      <c r="AC3" s="1749"/>
      <c r="AD3" s="1749"/>
      <c r="AE3" s="1749"/>
      <c r="AF3" s="1749"/>
      <c r="AG3" s="1749"/>
      <c r="AH3" s="1749"/>
      <c r="AI3" s="1749"/>
      <c r="AJ3" s="1749"/>
    </row>
    <row r="4" spans="1:36" s="104" customFormat="1">
      <c r="A4" s="1589" t="s">
        <v>415</v>
      </c>
      <c r="B4" s="1589"/>
      <c r="C4" s="1589"/>
      <c r="D4" s="1589"/>
      <c r="E4" s="1589"/>
      <c r="F4" s="1589"/>
      <c r="G4" s="1589"/>
      <c r="H4" s="980"/>
      <c r="I4" s="331"/>
      <c r="J4" s="331"/>
      <c r="K4" s="226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</row>
    <row r="5" spans="1:36" s="104" customFormat="1" ht="13.5">
      <c r="A5" s="125"/>
      <c r="B5" s="1590"/>
      <c r="C5" s="1590"/>
      <c r="D5" s="1590"/>
      <c r="E5" s="1590"/>
      <c r="F5" s="1590"/>
      <c r="G5" s="1590"/>
      <c r="H5" s="981"/>
      <c r="I5" s="1545"/>
      <c r="J5" s="1545"/>
      <c r="K5" s="224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</row>
    <row r="6" spans="1:36" s="104" customFormat="1">
      <c r="A6" s="125"/>
      <c r="D6" s="135"/>
      <c r="E6" s="136" t="s">
        <v>30</v>
      </c>
      <c r="F6" s="232" t="s">
        <v>31</v>
      </c>
      <c r="G6" s="136" t="s">
        <v>195</v>
      </c>
      <c r="H6" s="107"/>
      <c r="I6" s="107"/>
      <c r="J6" s="107"/>
      <c r="K6" s="22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</row>
    <row r="7" spans="1:36" s="104" customFormat="1">
      <c r="A7" s="125"/>
      <c r="B7" s="138" t="s">
        <v>32</v>
      </c>
      <c r="C7" s="104" t="s">
        <v>33</v>
      </c>
      <c r="D7" s="139" t="s">
        <v>108</v>
      </c>
      <c r="E7" s="106">
        <v>307459</v>
      </c>
      <c r="F7" s="30">
        <v>36233</v>
      </c>
      <c r="G7" s="106">
        <f>SUM(E7:F7)</f>
        <v>343692</v>
      </c>
      <c r="H7" s="106"/>
      <c r="I7" s="106"/>
      <c r="J7" s="106"/>
      <c r="K7" s="221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</row>
    <row r="8" spans="1:36" s="104" customFormat="1">
      <c r="A8" s="125"/>
      <c r="B8" s="138" t="s">
        <v>34</v>
      </c>
      <c r="C8" s="141" t="s">
        <v>35</v>
      </c>
      <c r="D8" s="142"/>
      <c r="E8" s="107"/>
      <c r="F8" s="233"/>
      <c r="G8" s="107"/>
      <c r="H8" s="107"/>
      <c r="I8" s="107"/>
      <c r="J8" s="107"/>
      <c r="K8" s="22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</row>
    <row r="9" spans="1:36" s="104" customFormat="1">
      <c r="A9" s="125"/>
      <c r="B9" s="138"/>
      <c r="C9" s="141" t="s">
        <v>192</v>
      </c>
      <c r="D9" s="142" t="s">
        <v>108</v>
      </c>
      <c r="E9" s="144">
        <f>G26</f>
        <v>6001</v>
      </c>
      <c r="F9" s="144">
        <f>G39</f>
        <v>29260</v>
      </c>
      <c r="G9" s="144">
        <f>SUM(E9:F9)</f>
        <v>35261</v>
      </c>
      <c r="H9" s="144"/>
      <c r="I9" s="154"/>
      <c r="J9" s="107"/>
      <c r="K9" s="22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</row>
    <row r="10" spans="1:36" s="104" customFormat="1">
      <c r="A10" s="125"/>
      <c r="B10" s="145" t="s">
        <v>107</v>
      </c>
      <c r="C10" s="104" t="s">
        <v>54</v>
      </c>
      <c r="D10" s="135"/>
      <c r="E10" s="147">
        <f>SUM(E7:E9)</f>
        <v>313460</v>
      </c>
      <c r="F10" s="27">
        <f>SUM(F7:F9)</f>
        <v>65493</v>
      </c>
      <c r="G10" s="147">
        <f>SUM(E10:F10)</f>
        <v>378953</v>
      </c>
      <c r="H10" s="106"/>
      <c r="I10" s="106"/>
      <c r="J10" s="106"/>
      <c r="K10" s="221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</row>
    <row r="11" spans="1:36" s="104" customFormat="1">
      <c r="A11" s="125"/>
      <c r="B11" s="138"/>
      <c r="E11" s="105"/>
      <c r="F11" s="29"/>
      <c r="G11" s="105"/>
      <c r="H11" s="105"/>
      <c r="I11" s="105"/>
      <c r="J11" s="105"/>
      <c r="K11" s="221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</row>
    <row r="12" spans="1:36" s="104" customFormat="1">
      <c r="A12" s="125"/>
      <c r="B12" s="138" t="s">
        <v>55</v>
      </c>
      <c r="C12" s="104" t="s">
        <v>56</v>
      </c>
      <c r="F12" s="28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4"/>
      <c r="U12" s="1594"/>
      <c r="V12" s="1594"/>
      <c r="W12" s="1595"/>
      <c r="X12" s="1596"/>
      <c r="Y12" s="1596"/>
      <c r="Z12" s="1596"/>
      <c r="AA12" s="1596"/>
      <c r="AB12" s="1596"/>
      <c r="AC12" s="105"/>
      <c r="AD12" s="105"/>
      <c r="AE12" s="105"/>
      <c r="AF12" s="105"/>
      <c r="AG12" s="105"/>
      <c r="AH12" s="105"/>
      <c r="AI12" s="105"/>
      <c r="AJ12" s="105"/>
    </row>
    <row r="13" spans="1:36" s="104" customFormat="1" ht="13.5" thickBot="1">
      <c r="A13" s="151"/>
      <c r="B13" s="1592" t="s">
        <v>188</v>
      </c>
      <c r="C13" s="1592"/>
      <c r="D13" s="1592"/>
      <c r="E13" s="1592"/>
      <c r="F13" s="1592"/>
      <c r="G13" s="1592"/>
      <c r="H13" s="157"/>
      <c r="I13" s="1594"/>
      <c r="J13" s="1594"/>
      <c r="K13" s="1594"/>
      <c r="L13" s="1594"/>
      <c r="M13" s="1594"/>
      <c r="N13" s="1594"/>
      <c r="O13" s="1594"/>
      <c r="P13" s="1594"/>
      <c r="Q13" s="1594"/>
      <c r="R13" s="1594"/>
      <c r="S13" s="1594"/>
      <c r="T13" s="1594"/>
      <c r="U13" s="1594"/>
      <c r="V13" s="1594"/>
      <c r="W13" s="1595"/>
      <c r="X13" s="1596"/>
      <c r="Y13" s="1596"/>
      <c r="Z13" s="1596"/>
      <c r="AA13" s="1596"/>
      <c r="AB13" s="1596"/>
      <c r="AC13" s="105"/>
      <c r="AD13" s="105"/>
      <c r="AE13" s="105"/>
      <c r="AF13" s="105"/>
      <c r="AG13" s="105"/>
      <c r="AH13" s="105"/>
      <c r="AI13" s="105"/>
      <c r="AJ13" s="105"/>
    </row>
    <row r="14" spans="1:36" s="104" customFormat="1" ht="14.25" thickTop="1" thickBot="1">
      <c r="A14" s="151"/>
      <c r="B14" s="1602" t="s">
        <v>57</v>
      </c>
      <c r="C14" s="1602"/>
      <c r="D14" s="133"/>
      <c r="E14" s="133" t="s">
        <v>109</v>
      </c>
      <c r="F14" s="263" t="s">
        <v>64</v>
      </c>
      <c r="G14" s="153" t="s">
        <v>195</v>
      </c>
      <c r="H14" s="107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1542"/>
      <c r="X14" s="4"/>
      <c r="Y14" s="4"/>
      <c r="Z14" s="4"/>
      <c r="AA14" s="4"/>
      <c r="AB14" s="4"/>
      <c r="AC14" s="105"/>
      <c r="AD14" s="105"/>
      <c r="AE14" s="105"/>
      <c r="AF14" s="105"/>
      <c r="AG14" s="105"/>
      <c r="AH14" s="105"/>
      <c r="AI14" s="105"/>
      <c r="AJ14" s="105"/>
    </row>
    <row r="15" spans="1:36" ht="13.5" thickTop="1">
      <c r="A15" s="2"/>
      <c r="B15" s="3"/>
      <c r="C15" s="477"/>
      <c r="D15" s="6"/>
      <c r="E15" s="6"/>
      <c r="F15" s="6"/>
      <c r="G15" s="6"/>
      <c r="H15" s="6"/>
      <c r="I15" s="6"/>
      <c r="J15" s="657"/>
      <c r="K15" s="657"/>
      <c r="L15" s="657"/>
      <c r="M15" s="657"/>
      <c r="N15" s="657"/>
      <c r="O15" s="657"/>
      <c r="P15" s="657"/>
      <c r="Q15" s="657"/>
      <c r="R15" s="657"/>
      <c r="S15" s="657"/>
      <c r="T15" s="657"/>
      <c r="U15" s="657"/>
      <c r="V15" s="657"/>
      <c r="W15" s="657"/>
      <c r="X15" s="657"/>
      <c r="Y15" s="657"/>
      <c r="Z15" s="657"/>
      <c r="AA15" s="657"/>
      <c r="AB15" s="657"/>
      <c r="AC15" s="657"/>
      <c r="AD15" s="1749"/>
      <c r="AE15" s="1749"/>
      <c r="AF15" s="1749"/>
      <c r="AG15" s="1749"/>
      <c r="AH15" s="1749"/>
      <c r="AI15" s="1749"/>
      <c r="AJ15" s="1749"/>
    </row>
    <row r="16" spans="1:36">
      <c r="A16" s="295"/>
      <c r="B16" s="178"/>
      <c r="C16" s="179" t="s">
        <v>111</v>
      </c>
      <c r="D16" s="171"/>
      <c r="E16" s="171"/>
      <c r="F16" s="171"/>
      <c r="G16" s="171"/>
      <c r="H16" s="171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1749"/>
      <c r="AD16" s="1749"/>
      <c r="AE16" s="1749"/>
      <c r="AF16" s="1749"/>
      <c r="AG16" s="1749"/>
      <c r="AH16" s="1749"/>
      <c r="AI16" s="1749"/>
      <c r="AJ16" s="1749"/>
    </row>
    <row r="17" spans="1:36">
      <c r="A17" s="182" t="s">
        <v>112</v>
      </c>
      <c r="B17" s="185">
        <v>2408</v>
      </c>
      <c r="C17" s="186" t="s">
        <v>82</v>
      </c>
      <c r="D17" s="187"/>
      <c r="E17" s="187"/>
      <c r="F17" s="187"/>
      <c r="G17" s="187"/>
      <c r="H17" s="18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1749"/>
      <c r="AD17" s="1749"/>
      <c r="AE17" s="1749"/>
      <c r="AF17" s="1749"/>
      <c r="AG17" s="1749"/>
      <c r="AH17" s="1749"/>
      <c r="AI17" s="1749"/>
      <c r="AJ17" s="1749"/>
    </row>
    <row r="18" spans="1:36">
      <c r="A18" s="295"/>
      <c r="B18" s="296">
        <v>1</v>
      </c>
      <c r="C18" s="188" t="s">
        <v>83</v>
      </c>
      <c r="D18" s="67"/>
      <c r="E18" s="67"/>
      <c r="F18" s="67"/>
      <c r="G18" s="67"/>
      <c r="H18" s="6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1749"/>
      <c r="AD18" s="1749"/>
      <c r="AE18" s="1749"/>
      <c r="AF18" s="1749"/>
      <c r="AG18" s="1749"/>
      <c r="AH18" s="1749"/>
      <c r="AI18" s="1749"/>
      <c r="AJ18" s="1749"/>
    </row>
    <row r="19" spans="1:36">
      <c r="A19" s="295"/>
      <c r="B19" s="290">
        <v>1.0009999999999999</v>
      </c>
      <c r="C19" s="189" t="s">
        <v>113</v>
      </c>
      <c r="D19" s="67"/>
      <c r="E19" s="67"/>
      <c r="F19" s="67"/>
      <c r="G19" s="67"/>
      <c r="H19" s="6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1749"/>
      <c r="AD19" s="1749"/>
      <c r="AE19" s="1749"/>
      <c r="AF19" s="1749"/>
      <c r="AG19" s="1749"/>
      <c r="AH19" s="1749"/>
      <c r="AI19" s="1749"/>
      <c r="AJ19" s="1749"/>
    </row>
    <row r="20" spans="1:36">
      <c r="A20" s="295"/>
      <c r="B20" s="686">
        <v>0.44</v>
      </c>
      <c r="C20" s="188" t="s">
        <v>115</v>
      </c>
      <c r="D20" s="176"/>
      <c r="E20" s="176"/>
      <c r="F20" s="176"/>
      <c r="G20" s="176"/>
      <c r="H20" s="176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1749"/>
      <c r="AD20" s="1749"/>
      <c r="AE20" s="1749"/>
      <c r="AF20" s="1749"/>
      <c r="AG20" s="1749"/>
      <c r="AH20" s="1749"/>
      <c r="AI20" s="1749"/>
      <c r="AJ20" s="1749"/>
    </row>
    <row r="21" spans="1:36" ht="38.25">
      <c r="A21" s="178"/>
      <c r="B21" s="687" t="s">
        <v>243</v>
      </c>
      <c r="C21" s="688" t="s">
        <v>638</v>
      </c>
      <c r="D21" s="513"/>
      <c r="E21" s="620">
        <v>6001</v>
      </c>
      <c r="F21" s="513">
        <v>0</v>
      </c>
      <c r="G21" s="512">
        <f>SUM(E21:F21)</f>
        <v>6001</v>
      </c>
      <c r="H21" s="986" t="s">
        <v>444</v>
      </c>
      <c r="I21" s="1504"/>
      <c r="J21" s="1504"/>
      <c r="K21" s="1504"/>
      <c r="L21" s="1756"/>
      <c r="M21" s="1504"/>
      <c r="N21" s="1504"/>
      <c r="O21" s="1504"/>
      <c r="P21" s="1504"/>
      <c r="Q21" s="1756"/>
      <c r="R21" s="1504"/>
      <c r="S21" s="692"/>
      <c r="T21" s="692"/>
      <c r="U21" s="692"/>
      <c r="V21" s="692"/>
      <c r="W21" s="692"/>
      <c r="X21" s="692"/>
      <c r="Y21" s="207"/>
      <c r="Z21" s="207"/>
      <c r="AA21" s="207"/>
      <c r="AB21" s="207"/>
      <c r="AC21" s="1749"/>
      <c r="AD21" s="1749"/>
      <c r="AE21" s="1749"/>
      <c r="AF21" s="1749"/>
      <c r="AG21" s="1749"/>
      <c r="AH21" s="1749"/>
      <c r="AI21" s="1749"/>
      <c r="AJ21" s="1749"/>
    </row>
    <row r="22" spans="1:36">
      <c r="A22" s="295" t="s">
        <v>107</v>
      </c>
      <c r="B22" s="686">
        <v>0.44</v>
      </c>
      <c r="C22" s="188" t="s">
        <v>115</v>
      </c>
      <c r="D22" s="169"/>
      <c r="E22" s="434">
        <f>SUM(E21:E21)</f>
        <v>6001</v>
      </c>
      <c r="F22" s="920">
        <f>SUM(F21:F21)</f>
        <v>0</v>
      </c>
      <c r="G22" s="434">
        <f>SUM(G21:G21)</f>
        <v>6001</v>
      </c>
      <c r="H22" s="169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1749"/>
      <c r="AD22" s="1749"/>
      <c r="AE22" s="1749"/>
      <c r="AF22" s="1749"/>
      <c r="AG22" s="1749"/>
      <c r="AH22" s="1749"/>
      <c r="AI22" s="1749"/>
      <c r="AJ22" s="1749"/>
    </row>
    <row r="23" spans="1:36">
      <c r="A23" s="182" t="s">
        <v>107</v>
      </c>
      <c r="B23" s="291">
        <v>1.0009999999999999</v>
      </c>
      <c r="C23" s="186" t="s">
        <v>113</v>
      </c>
      <c r="D23" s="169"/>
      <c r="E23" s="434">
        <f>E22</f>
        <v>6001</v>
      </c>
      <c r="F23" s="920">
        <f t="shared" ref="F23:G23" si="0">F22</f>
        <v>0</v>
      </c>
      <c r="G23" s="434">
        <f t="shared" si="0"/>
        <v>6001</v>
      </c>
      <c r="H23" s="169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1749"/>
      <c r="AD23" s="1749"/>
      <c r="AE23" s="1749"/>
      <c r="AF23" s="1749"/>
      <c r="AG23" s="1749"/>
      <c r="AH23" s="1749"/>
      <c r="AI23" s="1749"/>
      <c r="AJ23" s="1749"/>
    </row>
    <row r="24" spans="1:36">
      <c r="A24" s="182" t="s">
        <v>107</v>
      </c>
      <c r="B24" s="193">
        <v>1</v>
      </c>
      <c r="C24" s="170" t="s">
        <v>83</v>
      </c>
      <c r="D24" s="169"/>
      <c r="E24" s="429">
        <f>E23</f>
        <v>6001</v>
      </c>
      <c r="F24" s="999">
        <f t="shared" ref="F24:G24" si="1">F23</f>
        <v>0</v>
      </c>
      <c r="G24" s="429">
        <f t="shared" si="1"/>
        <v>6001</v>
      </c>
      <c r="H24" s="169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1749"/>
      <c r="AD24" s="1749"/>
      <c r="AE24" s="1749"/>
      <c r="AF24" s="1749"/>
      <c r="AG24" s="1749"/>
      <c r="AH24" s="1749"/>
      <c r="AI24" s="1749"/>
      <c r="AJ24" s="1749"/>
    </row>
    <row r="25" spans="1:36">
      <c r="A25" s="170" t="s">
        <v>107</v>
      </c>
      <c r="B25" s="185">
        <v>2408</v>
      </c>
      <c r="C25" s="186" t="s">
        <v>82</v>
      </c>
      <c r="D25" s="169"/>
      <c r="E25" s="434">
        <f t="shared" ref="E25" si="2">E24</f>
        <v>6001</v>
      </c>
      <c r="F25" s="920">
        <f t="shared" ref="F25:G25" si="3">F24</f>
        <v>0</v>
      </c>
      <c r="G25" s="434">
        <f t="shared" si="3"/>
        <v>6001</v>
      </c>
      <c r="H25" s="169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1749"/>
      <c r="AD25" s="1749"/>
      <c r="AE25" s="1749"/>
      <c r="AF25" s="1749"/>
      <c r="AG25" s="1749"/>
      <c r="AH25" s="1749"/>
      <c r="AI25" s="1749"/>
      <c r="AJ25" s="1749"/>
    </row>
    <row r="26" spans="1:36">
      <c r="A26" s="197" t="s">
        <v>107</v>
      </c>
      <c r="B26" s="198"/>
      <c r="C26" s="199" t="s">
        <v>111</v>
      </c>
      <c r="D26" s="434"/>
      <c r="E26" s="434">
        <f>E25</f>
        <v>6001</v>
      </c>
      <c r="F26" s="920">
        <f t="shared" ref="F26:G26" si="4">F25</f>
        <v>0</v>
      </c>
      <c r="G26" s="434">
        <f t="shared" si="4"/>
        <v>6001</v>
      </c>
      <c r="H26" s="169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1749"/>
      <c r="AD26" s="1749"/>
      <c r="AE26" s="1749"/>
      <c r="AF26" s="1749"/>
      <c r="AG26" s="1749"/>
      <c r="AH26" s="1749"/>
      <c r="AI26" s="1749"/>
      <c r="AJ26" s="1749"/>
    </row>
    <row r="27" spans="1:36" ht="7.5" customHeight="1">
      <c r="A27" s="182"/>
      <c r="B27" s="183"/>
      <c r="C27" s="691"/>
      <c r="D27" s="171"/>
      <c r="E27" s="171"/>
      <c r="F27" s="171"/>
      <c r="G27" s="171"/>
      <c r="H27" s="171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1749"/>
      <c r="AD27" s="1749"/>
      <c r="AE27" s="1749"/>
      <c r="AF27" s="1749"/>
      <c r="AG27" s="1749"/>
      <c r="AH27" s="1749"/>
      <c r="AI27" s="1749"/>
      <c r="AJ27" s="1749"/>
    </row>
    <row r="28" spans="1:36">
      <c r="A28" s="295"/>
      <c r="B28" s="178"/>
      <c r="C28" s="186" t="s">
        <v>40</v>
      </c>
      <c r="D28" s="171"/>
      <c r="E28" s="171"/>
      <c r="F28" s="171"/>
      <c r="G28" s="171"/>
      <c r="H28" s="171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1749"/>
      <c r="AD28" s="1749"/>
      <c r="AE28" s="1749"/>
      <c r="AF28" s="1749"/>
      <c r="AG28" s="1749"/>
      <c r="AH28" s="1749"/>
      <c r="AI28" s="1749"/>
      <c r="AJ28" s="1749"/>
    </row>
    <row r="29" spans="1:36" ht="25.5">
      <c r="A29" s="295" t="s">
        <v>112</v>
      </c>
      <c r="B29" s="635">
        <v>4408</v>
      </c>
      <c r="C29" s="587" t="s">
        <v>89</v>
      </c>
      <c r="D29" s="622"/>
      <c r="E29" s="622"/>
      <c r="F29" s="622"/>
      <c r="G29" s="622"/>
      <c r="H29" s="622"/>
      <c r="I29" s="692"/>
      <c r="J29" s="692"/>
      <c r="K29" s="692"/>
      <c r="L29" s="692"/>
      <c r="M29" s="692"/>
      <c r="N29" s="692"/>
      <c r="O29" s="692"/>
      <c r="P29" s="692"/>
      <c r="Q29" s="692"/>
      <c r="R29" s="692"/>
      <c r="S29" s="692"/>
      <c r="T29" s="692"/>
      <c r="U29" s="692"/>
      <c r="V29" s="692"/>
      <c r="W29" s="692"/>
      <c r="X29" s="692"/>
      <c r="Y29" s="692"/>
      <c r="Z29" s="692"/>
      <c r="AA29" s="692"/>
      <c r="AB29" s="692"/>
      <c r="AC29" s="1749"/>
      <c r="AD29" s="1749"/>
      <c r="AE29" s="1749"/>
      <c r="AF29" s="1749"/>
      <c r="AG29" s="1749"/>
      <c r="AH29" s="1749"/>
      <c r="AI29" s="1749"/>
      <c r="AJ29" s="1749"/>
    </row>
    <row r="30" spans="1:36">
      <c r="A30" s="694"/>
      <c r="B30" s="697">
        <v>2</v>
      </c>
      <c r="C30" s="586" t="s">
        <v>226</v>
      </c>
      <c r="D30" s="399"/>
      <c r="E30" s="169"/>
      <c r="F30" s="399"/>
      <c r="G30" s="169"/>
      <c r="H30" s="169"/>
      <c r="I30" s="692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2"/>
      <c r="AA30" s="692"/>
      <c r="AB30" s="692"/>
      <c r="AC30" s="1749"/>
      <c r="AD30" s="1749"/>
      <c r="AE30" s="1749"/>
      <c r="AF30" s="1749"/>
      <c r="AG30" s="1749"/>
      <c r="AH30" s="1749"/>
      <c r="AI30" s="1749"/>
      <c r="AJ30" s="1749"/>
    </row>
    <row r="31" spans="1:36">
      <c r="A31" s="694"/>
      <c r="B31" s="696">
        <v>2.101</v>
      </c>
      <c r="C31" s="587" t="s">
        <v>227</v>
      </c>
      <c r="D31" s="399"/>
      <c r="E31" s="169"/>
      <c r="F31" s="399"/>
      <c r="G31" s="169"/>
      <c r="H31" s="169"/>
      <c r="I31" s="692"/>
      <c r="J31" s="692"/>
      <c r="K31" s="692"/>
      <c r="L31" s="692"/>
      <c r="M31" s="692"/>
      <c r="N31" s="692"/>
      <c r="O31" s="692"/>
      <c r="P31" s="692"/>
      <c r="Q31" s="692"/>
      <c r="R31" s="692"/>
      <c r="S31" s="692"/>
      <c r="T31" s="692"/>
      <c r="U31" s="692"/>
      <c r="V31" s="692"/>
      <c r="W31" s="692"/>
      <c r="X31" s="692"/>
      <c r="Y31" s="692"/>
      <c r="Z31" s="692"/>
      <c r="AA31" s="692"/>
      <c r="AB31" s="692"/>
      <c r="AC31" s="1749"/>
      <c r="AD31" s="1749"/>
      <c r="AE31" s="1749"/>
      <c r="AF31" s="1749"/>
      <c r="AG31" s="1749"/>
      <c r="AH31" s="1749"/>
      <c r="AI31" s="1749"/>
      <c r="AJ31" s="1749"/>
    </row>
    <row r="32" spans="1:36">
      <c r="A32" s="693"/>
      <c r="B32" s="632">
        <v>60</v>
      </c>
      <c r="C32" s="595" t="s">
        <v>87</v>
      </c>
      <c r="D32" s="399"/>
      <c r="E32" s="169"/>
      <c r="F32" s="399"/>
      <c r="G32" s="169"/>
      <c r="H32" s="169"/>
      <c r="I32" s="692"/>
      <c r="J32" s="692"/>
      <c r="K32" s="692"/>
      <c r="L32" s="692"/>
      <c r="M32" s="692"/>
      <c r="N32" s="692"/>
      <c r="O32" s="692"/>
      <c r="P32" s="692"/>
      <c r="Q32" s="692"/>
      <c r="R32" s="692"/>
      <c r="S32" s="692"/>
      <c r="T32" s="692"/>
      <c r="U32" s="692"/>
      <c r="V32" s="692"/>
      <c r="W32" s="692"/>
      <c r="X32" s="692"/>
      <c r="Y32" s="692"/>
      <c r="Z32" s="692"/>
      <c r="AA32" s="692"/>
      <c r="AB32" s="692"/>
      <c r="AC32" s="1749"/>
      <c r="AD32" s="1749"/>
      <c r="AE32" s="1749"/>
      <c r="AF32" s="1749"/>
      <c r="AG32" s="1749"/>
      <c r="AH32" s="1749"/>
      <c r="AI32" s="1749"/>
      <c r="AJ32" s="1749"/>
    </row>
    <row r="33" spans="1:36" ht="38.25">
      <c r="A33" s="693"/>
      <c r="B33" s="632">
        <v>72</v>
      </c>
      <c r="C33" s="595" t="s">
        <v>267</v>
      </c>
      <c r="D33" s="399"/>
      <c r="E33" s="169"/>
      <c r="F33" s="399"/>
      <c r="G33" s="169"/>
      <c r="H33" s="169"/>
      <c r="I33" s="692"/>
      <c r="J33" s="692"/>
      <c r="K33" s="692"/>
      <c r="L33" s="692"/>
      <c r="M33" s="692"/>
      <c r="N33" s="692"/>
      <c r="O33" s="692"/>
      <c r="P33" s="692"/>
      <c r="Q33" s="692"/>
      <c r="R33" s="692"/>
      <c r="S33" s="692"/>
      <c r="T33" s="692"/>
      <c r="U33" s="692"/>
      <c r="V33" s="692"/>
      <c r="W33" s="692"/>
      <c r="X33" s="692"/>
      <c r="Y33" s="692"/>
      <c r="Z33" s="692"/>
      <c r="AA33" s="692"/>
      <c r="AB33" s="692"/>
      <c r="AC33" s="1749"/>
      <c r="AD33" s="1749"/>
      <c r="AE33" s="1749"/>
      <c r="AF33" s="1749"/>
      <c r="AG33" s="1749"/>
      <c r="AH33" s="1749"/>
      <c r="AI33" s="1749"/>
      <c r="AJ33" s="1749"/>
    </row>
    <row r="34" spans="1:36">
      <c r="A34" s="693"/>
      <c r="B34" s="649" t="s">
        <v>268</v>
      </c>
      <c r="C34" s="595" t="s">
        <v>23</v>
      </c>
      <c r="D34" s="399"/>
      <c r="E34" s="429">
        <v>29260</v>
      </c>
      <c r="F34" s="999">
        <v>0</v>
      </c>
      <c r="G34" s="429">
        <f>SUM(E34:F34)</f>
        <v>29260</v>
      </c>
      <c r="H34" s="985" t="s">
        <v>446</v>
      </c>
      <c r="I34" s="1493"/>
      <c r="J34" s="1757"/>
      <c r="K34" s="1757"/>
      <c r="L34" s="1757"/>
      <c r="M34" s="1757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2"/>
      <c r="AC34" s="1749"/>
      <c r="AD34" s="1749"/>
      <c r="AE34" s="1749"/>
      <c r="AF34" s="1749"/>
      <c r="AG34" s="1749"/>
      <c r="AH34" s="1749"/>
      <c r="AI34" s="1749"/>
      <c r="AJ34" s="1749"/>
    </row>
    <row r="35" spans="1:36">
      <c r="A35" s="695" t="s">
        <v>107</v>
      </c>
      <c r="B35" s="637">
        <v>60</v>
      </c>
      <c r="C35" s="638" t="s">
        <v>87</v>
      </c>
      <c r="D35" s="430"/>
      <c r="E35" s="429">
        <f t="shared" ref="E35:G37" si="5">E34</f>
        <v>29260</v>
      </c>
      <c r="F35" s="430">
        <f t="shared" si="5"/>
        <v>0</v>
      </c>
      <c r="G35" s="429">
        <f t="shared" si="5"/>
        <v>29260</v>
      </c>
      <c r="H35" s="169"/>
      <c r="I35" s="692"/>
      <c r="J35" s="692"/>
      <c r="K35" s="692"/>
      <c r="L35" s="692"/>
      <c r="M35" s="692"/>
      <c r="N35" s="692"/>
      <c r="O35" s="692"/>
      <c r="P35" s="692"/>
      <c r="Q35" s="692"/>
      <c r="R35" s="692"/>
      <c r="S35" s="692"/>
      <c r="T35" s="692"/>
      <c r="U35" s="692"/>
      <c r="V35" s="692"/>
      <c r="W35" s="692"/>
      <c r="X35" s="692"/>
      <c r="Y35" s="692"/>
      <c r="Z35" s="692"/>
      <c r="AA35" s="692"/>
      <c r="AB35" s="692"/>
      <c r="AC35" s="1749"/>
      <c r="AD35" s="1749"/>
      <c r="AE35" s="1749"/>
      <c r="AF35" s="1749"/>
      <c r="AG35" s="1749"/>
      <c r="AH35" s="1749"/>
      <c r="AI35" s="1749"/>
      <c r="AJ35" s="1749"/>
    </row>
    <row r="36" spans="1:36">
      <c r="A36" s="694" t="s">
        <v>107</v>
      </c>
      <c r="B36" s="696">
        <v>2.101</v>
      </c>
      <c r="C36" s="587" t="s">
        <v>227</v>
      </c>
      <c r="D36" s="399"/>
      <c r="E36" s="429">
        <f t="shared" si="5"/>
        <v>29260</v>
      </c>
      <c r="F36" s="430">
        <f t="shared" si="5"/>
        <v>0</v>
      </c>
      <c r="G36" s="434">
        <f t="shared" si="5"/>
        <v>29260</v>
      </c>
      <c r="H36" s="169"/>
      <c r="I36" s="692"/>
      <c r="J36" s="692"/>
      <c r="K36" s="692"/>
      <c r="L36" s="692"/>
      <c r="M36" s="692"/>
      <c r="N36" s="692"/>
      <c r="O36" s="692"/>
      <c r="P36" s="692"/>
      <c r="Q36" s="692"/>
      <c r="R36" s="692"/>
      <c r="S36" s="692"/>
      <c r="T36" s="692"/>
      <c r="U36" s="692"/>
      <c r="V36" s="692"/>
      <c r="W36" s="692"/>
      <c r="X36" s="692"/>
      <c r="Y36" s="692"/>
      <c r="Z36" s="692"/>
      <c r="AA36" s="692"/>
      <c r="AB36" s="692"/>
      <c r="AC36" s="1749"/>
      <c r="AD36" s="1749"/>
      <c r="AE36" s="1749"/>
      <c r="AF36" s="1749"/>
      <c r="AG36" s="1749"/>
      <c r="AH36" s="1749"/>
      <c r="AI36" s="1749"/>
      <c r="AJ36" s="1749"/>
    </row>
    <row r="37" spans="1:36">
      <c r="A37" s="694" t="s">
        <v>107</v>
      </c>
      <c r="B37" s="697">
        <v>2</v>
      </c>
      <c r="C37" s="586" t="s">
        <v>226</v>
      </c>
      <c r="D37" s="399"/>
      <c r="E37" s="429">
        <f t="shared" si="5"/>
        <v>29260</v>
      </c>
      <c r="F37" s="430">
        <f t="shared" si="5"/>
        <v>0</v>
      </c>
      <c r="G37" s="429">
        <f t="shared" si="5"/>
        <v>29260</v>
      </c>
      <c r="H37" s="169"/>
      <c r="I37" s="692"/>
      <c r="J37" s="692"/>
      <c r="K37" s="692"/>
      <c r="L37" s="692"/>
      <c r="M37" s="692"/>
      <c r="N37" s="692"/>
      <c r="O37" s="692"/>
      <c r="P37" s="692"/>
      <c r="Q37" s="692"/>
      <c r="R37" s="692"/>
      <c r="S37" s="692"/>
      <c r="T37" s="692"/>
      <c r="U37" s="692"/>
      <c r="V37" s="692"/>
      <c r="W37" s="692"/>
      <c r="X37" s="692"/>
      <c r="Y37" s="692"/>
      <c r="Z37" s="692"/>
      <c r="AA37" s="692"/>
      <c r="AB37" s="692"/>
      <c r="AC37" s="1749"/>
      <c r="AD37" s="1749"/>
      <c r="AE37" s="1749"/>
      <c r="AF37" s="1749"/>
      <c r="AG37" s="1749"/>
      <c r="AH37" s="1749"/>
      <c r="AI37" s="1749"/>
      <c r="AJ37" s="1749"/>
    </row>
    <row r="38" spans="1:36" ht="25.5">
      <c r="A38" s="694" t="s">
        <v>107</v>
      </c>
      <c r="B38" s="635">
        <v>4408</v>
      </c>
      <c r="C38" s="587" t="s">
        <v>89</v>
      </c>
      <c r="D38" s="399"/>
      <c r="E38" s="429">
        <f>E37</f>
        <v>29260</v>
      </c>
      <c r="F38" s="999">
        <f t="shared" ref="F38:G38" si="6">F37</f>
        <v>0</v>
      </c>
      <c r="G38" s="429">
        <f t="shared" si="6"/>
        <v>29260</v>
      </c>
      <c r="H38" s="169"/>
      <c r="I38" s="692"/>
      <c r="J38" s="692"/>
      <c r="K38" s="692"/>
      <c r="L38" s="692"/>
      <c r="M38" s="692"/>
      <c r="N38" s="692"/>
      <c r="O38" s="692"/>
      <c r="P38" s="692"/>
      <c r="Q38" s="692"/>
      <c r="R38" s="692"/>
      <c r="S38" s="692"/>
      <c r="T38" s="692"/>
      <c r="U38" s="692"/>
      <c r="V38" s="692"/>
      <c r="W38" s="692"/>
      <c r="X38" s="692"/>
      <c r="Y38" s="692"/>
      <c r="Z38" s="692"/>
      <c r="AA38" s="692"/>
      <c r="AB38" s="692"/>
      <c r="AC38" s="1749"/>
      <c r="AD38" s="1749"/>
      <c r="AE38" s="1749"/>
      <c r="AF38" s="1749"/>
      <c r="AG38" s="1749"/>
      <c r="AH38" s="1749"/>
      <c r="AI38" s="1749"/>
      <c r="AJ38" s="1749"/>
    </row>
    <row r="39" spans="1:36">
      <c r="A39" s="197" t="s">
        <v>107</v>
      </c>
      <c r="B39" s="198"/>
      <c r="C39" s="199" t="s">
        <v>40</v>
      </c>
      <c r="D39" s="401"/>
      <c r="E39" s="434">
        <f>E38</f>
        <v>29260</v>
      </c>
      <c r="F39" s="920">
        <f t="shared" ref="F39:G39" si="7">F38</f>
        <v>0</v>
      </c>
      <c r="G39" s="434">
        <f t="shared" si="7"/>
        <v>29260</v>
      </c>
      <c r="H39" s="512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1749"/>
      <c r="AD39" s="1749"/>
      <c r="AE39" s="1749"/>
      <c r="AF39" s="1749"/>
      <c r="AG39" s="1749"/>
      <c r="AH39" s="1749"/>
      <c r="AI39" s="1749"/>
      <c r="AJ39" s="1749"/>
    </row>
    <row r="40" spans="1:36">
      <c r="A40" s="197" t="s">
        <v>107</v>
      </c>
      <c r="B40" s="198"/>
      <c r="C40" s="199" t="s">
        <v>108</v>
      </c>
      <c r="D40" s="200"/>
      <c r="E40" s="434">
        <f>E39+E26</f>
        <v>35261</v>
      </c>
      <c r="F40" s="920">
        <f>F39+F26</f>
        <v>0</v>
      </c>
      <c r="G40" s="434">
        <f>G39+G26</f>
        <v>35261</v>
      </c>
      <c r="H40" s="171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1749"/>
      <c r="AD40" s="1749"/>
      <c r="AE40" s="1749"/>
      <c r="AF40" s="1749"/>
      <c r="AG40" s="1749"/>
      <c r="AH40" s="1749"/>
      <c r="AI40" s="1749"/>
      <c r="AJ40" s="1749"/>
    </row>
    <row r="41" spans="1:36" ht="12.75" customHeight="1">
      <c r="A41" s="1612" t="s">
        <v>449</v>
      </c>
      <c r="B41" s="1612"/>
      <c r="C41" s="1612"/>
      <c r="D41" s="169"/>
      <c r="E41" s="171"/>
      <c r="F41" s="171"/>
      <c r="G41" s="171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1749"/>
      <c r="AC41" s="1749"/>
      <c r="AD41" s="1749"/>
      <c r="AE41" s="1749"/>
      <c r="AF41" s="1749"/>
      <c r="AG41" s="1749"/>
      <c r="AH41" s="1749"/>
      <c r="AI41" s="1749"/>
      <c r="AJ41" s="1749"/>
    </row>
    <row r="42" spans="1:36">
      <c r="A42" s="1413" t="s">
        <v>444</v>
      </c>
      <c r="B42" s="1613" t="s">
        <v>472</v>
      </c>
      <c r="C42" s="1613"/>
      <c r="D42" s="1613"/>
      <c r="E42" s="1613"/>
      <c r="F42" s="1613"/>
      <c r="G42" s="171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1749"/>
      <c r="AC42" s="1749"/>
      <c r="AD42" s="1749"/>
      <c r="AE42" s="1749"/>
      <c r="AF42" s="1749"/>
      <c r="AG42" s="1749"/>
      <c r="AH42" s="1749"/>
      <c r="AI42" s="1749"/>
      <c r="AJ42" s="1749"/>
    </row>
    <row r="43" spans="1:36">
      <c r="A43" s="1413" t="s">
        <v>446</v>
      </c>
      <c r="B43" s="1613" t="s">
        <v>645</v>
      </c>
      <c r="C43" s="1613"/>
      <c r="D43" s="1613"/>
      <c r="E43" s="1613"/>
      <c r="F43" s="1613"/>
      <c r="G43" s="171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1749"/>
      <c r="AC43" s="1749"/>
      <c r="AD43" s="1749"/>
      <c r="AE43" s="1749"/>
      <c r="AF43" s="1749"/>
      <c r="AG43" s="1749"/>
      <c r="AH43" s="1749"/>
      <c r="AI43" s="1749"/>
      <c r="AJ43" s="1749"/>
    </row>
    <row r="44" spans="1:36" ht="11.45" customHeight="1">
      <c r="A44" s="983"/>
      <c r="B44" s="183"/>
      <c r="C44" s="186"/>
      <c r="D44" s="171"/>
      <c r="E44" s="169"/>
      <c r="F44" s="171"/>
      <c r="G44" s="171"/>
      <c r="H44" s="171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1749"/>
      <c r="AD44" s="1749"/>
      <c r="AE44" s="1749"/>
      <c r="AF44" s="1749"/>
      <c r="AG44" s="1749"/>
      <c r="AH44" s="1749"/>
      <c r="AI44" s="1749"/>
      <c r="AJ44" s="1749"/>
    </row>
    <row r="45" spans="1:36" hidden="1">
      <c r="A45" s="983"/>
      <c r="B45" s="183"/>
      <c r="C45" s="186"/>
      <c r="D45" s="171"/>
      <c r="E45" s="169"/>
      <c r="F45" s="171"/>
      <c r="G45" s="171"/>
      <c r="H45" s="171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1749"/>
      <c r="AD45" s="1749"/>
      <c r="AE45" s="1749"/>
      <c r="AF45" s="1749"/>
      <c r="AG45" s="1749"/>
      <c r="AH45" s="1749"/>
      <c r="AI45" s="1749"/>
      <c r="AJ45" s="1749"/>
    </row>
    <row r="46" spans="1:36" hidden="1">
      <c r="A46" s="983"/>
      <c r="B46" s="183"/>
      <c r="C46" s="186"/>
      <c r="D46" s="171"/>
      <c r="E46" s="169"/>
      <c r="F46" s="171"/>
      <c r="G46" s="171"/>
      <c r="H46" s="171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1749"/>
      <c r="AD46" s="1749"/>
      <c r="AE46" s="1749"/>
      <c r="AF46" s="1749"/>
      <c r="AG46" s="1749"/>
      <c r="AH46" s="1749"/>
      <c r="AI46" s="1749"/>
      <c r="AJ46" s="1749"/>
    </row>
    <row r="47" spans="1:36" hidden="1">
      <c r="A47" s="182"/>
      <c r="B47" s="183"/>
      <c r="C47" s="186"/>
      <c r="D47" s="171"/>
      <c r="E47" s="169"/>
      <c r="F47" s="171"/>
      <c r="G47" s="171"/>
      <c r="H47" s="171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1749"/>
      <c r="AD47" s="1749"/>
      <c r="AE47" s="1749"/>
      <c r="AF47" s="1749"/>
      <c r="AG47" s="1749"/>
      <c r="AH47" s="1749"/>
      <c r="AI47" s="1749"/>
      <c r="AJ47" s="1749"/>
    </row>
    <row r="48" spans="1:36">
      <c r="A48" s="609"/>
      <c r="B48" s="172"/>
      <c r="C48" s="699"/>
      <c r="D48" s="399"/>
      <c r="E48" s="399"/>
      <c r="F48" s="399"/>
      <c r="G48" s="399"/>
      <c r="H48" s="399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1749"/>
      <c r="AD48" s="1749"/>
      <c r="AE48" s="1749"/>
      <c r="AF48" s="1749"/>
      <c r="AG48" s="1749"/>
      <c r="AH48" s="1749"/>
      <c r="AI48" s="1749"/>
      <c r="AJ48" s="1749"/>
    </row>
    <row r="49" spans="1:36">
      <c r="A49" s="609"/>
      <c r="B49" s="172"/>
      <c r="C49" s="699"/>
      <c r="D49" s="399"/>
      <c r="E49" s="399"/>
      <c r="F49" s="399"/>
      <c r="G49" s="399"/>
      <c r="H49" s="399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1749"/>
      <c r="AD49" s="1749"/>
      <c r="AE49" s="1749"/>
      <c r="AF49" s="1749"/>
      <c r="AG49" s="1749"/>
      <c r="AH49" s="1749"/>
      <c r="AI49" s="1749"/>
      <c r="AJ49" s="1749"/>
    </row>
    <row r="50" spans="1:36">
      <c r="A50" s="609"/>
      <c r="B50" s="183"/>
      <c r="C50" s="699"/>
      <c r="D50" s="399"/>
      <c r="E50" s="169"/>
      <c r="F50" s="399"/>
      <c r="G50" s="399"/>
      <c r="H50" s="399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1749"/>
      <c r="AD50" s="1749"/>
      <c r="AE50" s="1749"/>
      <c r="AF50" s="1749"/>
      <c r="AG50" s="1749"/>
      <c r="AH50" s="1749"/>
      <c r="AI50" s="1749"/>
      <c r="AJ50" s="1749"/>
    </row>
    <row r="51" spans="1:36">
      <c r="A51" s="1553"/>
      <c r="B51" s="183"/>
      <c r="C51" s="186"/>
      <c r="D51" s="171"/>
      <c r="E51" s="169"/>
      <c r="F51" s="171"/>
      <c r="G51" s="171"/>
      <c r="H51" s="171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1749"/>
      <c r="AD51" s="1749"/>
      <c r="AE51" s="1749"/>
      <c r="AF51" s="1749"/>
      <c r="AG51" s="1749"/>
      <c r="AH51" s="1749"/>
      <c r="AI51" s="1749"/>
      <c r="AJ51" s="1749"/>
    </row>
    <row r="52" spans="1:36">
      <c r="A52" s="1553"/>
      <c r="B52" s="183"/>
      <c r="C52" s="186"/>
      <c r="D52" s="171"/>
      <c r="E52" s="171"/>
      <c r="F52" s="171"/>
      <c r="G52" s="171"/>
      <c r="H52" s="171"/>
      <c r="I52" s="171"/>
      <c r="J52" s="171"/>
      <c r="K52" s="169"/>
      <c r="L52" s="171"/>
      <c r="M52" s="171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1749"/>
      <c r="AI52" s="1749"/>
      <c r="AJ52" s="1749"/>
    </row>
    <row r="53" spans="1:36">
      <c r="A53" s="32"/>
      <c r="B53" s="33"/>
      <c r="C53" s="1753"/>
      <c r="D53" s="1731"/>
      <c r="E53" s="918"/>
      <c r="F53" s="1731"/>
      <c r="G53" s="918"/>
      <c r="H53" s="1749"/>
      <c r="I53" s="1749"/>
      <c r="J53" s="1749"/>
      <c r="K53" s="1758"/>
      <c r="L53" s="1749"/>
      <c r="M53" s="1749"/>
      <c r="N53" s="1749"/>
      <c r="O53" s="1749"/>
      <c r="P53" s="1749"/>
      <c r="Q53" s="1749"/>
      <c r="R53" s="1749"/>
      <c r="S53" s="1749"/>
      <c r="T53" s="1749"/>
      <c r="U53" s="1749"/>
      <c r="V53" s="1749"/>
      <c r="W53" s="1749"/>
      <c r="X53" s="1749"/>
      <c r="Y53" s="1749"/>
      <c r="Z53" s="1749"/>
      <c r="AA53" s="1749"/>
      <c r="AB53" s="1749"/>
      <c r="AC53" s="1749"/>
      <c r="AD53" s="1749"/>
      <c r="AE53" s="1749"/>
      <c r="AF53" s="1749"/>
      <c r="AG53" s="1749"/>
      <c r="AH53" s="1749"/>
      <c r="AI53" s="1749"/>
      <c r="AJ53" s="1749"/>
    </row>
    <row r="54" spans="1:36">
      <c r="A54" s="32"/>
      <c r="B54" s="33"/>
      <c r="C54" s="1753"/>
      <c r="D54" s="1753"/>
      <c r="E54" s="1754"/>
      <c r="F54" s="29"/>
      <c r="G54" s="1754"/>
      <c r="H54" s="1749"/>
      <c r="I54" s="1749"/>
      <c r="J54" s="1749"/>
      <c r="K54" s="1758"/>
      <c r="L54" s="1749"/>
      <c r="M54" s="1749"/>
      <c r="N54" s="1749"/>
      <c r="O54" s="1749"/>
      <c r="P54" s="1749"/>
      <c r="Q54" s="1749"/>
      <c r="R54" s="1749"/>
      <c r="S54" s="1749"/>
      <c r="T54" s="1749"/>
      <c r="U54" s="1749"/>
      <c r="V54" s="1749"/>
      <c r="W54" s="1749"/>
      <c r="X54" s="1749"/>
      <c r="Y54" s="1749"/>
      <c r="Z54" s="1749"/>
      <c r="AA54" s="1749"/>
      <c r="AB54" s="1749"/>
      <c r="AC54" s="1749"/>
      <c r="AD54" s="1749"/>
      <c r="AE54" s="1749"/>
      <c r="AF54" s="1749"/>
      <c r="AG54" s="1749"/>
      <c r="AH54" s="1749"/>
      <c r="AI54" s="1749"/>
      <c r="AJ54" s="1749"/>
    </row>
    <row r="55" spans="1:36">
      <c r="A55" s="32"/>
      <c r="B55" s="33"/>
      <c r="C55" s="1753"/>
      <c r="D55" s="1753"/>
      <c r="E55" s="1754"/>
      <c r="F55" s="29"/>
      <c r="G55" s="1749"/>
      <c r="H55" s="1749"/>
      <c r="I55" s="1749"/>
      <c r="J55" s="1749"/>
      <c r="K55" s="1758"/>
      <c r="L55" s="1749"/>
      <c r="M55" s="1749"/>
      <c r="N55" s="1749"/>
      <c r="O55" s="1749"/>
      <c r="P55" s="1749"/>
      <c r="Q55" s="1749"/>
      <c r="R55" s="1749"/>
      <c r="S55" s="1749"/>
      <c r="T55" s="1749"/>
      <c r="U55" s="1749"/>
      <c r="V55" s="1749"/>
      <c r="W55" s="1749"/>
      <c r="X55" s="1749"/>
      <c r="Y55" s="1749"/>
      <c r="Z55" s="1749"/>
      <c r="AA55" s="1749"/>
      <c r="AB55" s="1749"/>
      <c r="AC55" s="1749"/>
      <c r="AD55" s="1749"/>
      <c r="AE55" s="1749"/>
      <c r="AF55" s="1749"/>
      <c r="AG55" s="1749"/>
      <c r="AH55" s="1749"/>
      <c r="AI55" s="1749"/>
      <c r="AJ55" s="1749"/>
    </row>
  </sheetData>
  <autoFilter ref="A14:AH16">
    <filterColumn colId="1" showButton="0"/>
    <filterColumn colId="7"/>
  </autoFilter>
  <customSheetViews>
    <customSheetView guid="{44B5F5DE-C96C-4269-969A-574D4EEEEEF5}" showPageBreaks="1" printArea="1" showAutoFilter="1" view="pageBreakPreview" topLeftCell="A25">
      <selection activeCell="F33" sqref="F33"/>
      <pageMargins left="0.74803149606299202" right="0.74803149606299202" top="0.74803149606299202" bottom="4.1338582677165396" header="0.35" footer="3.67"/>
      <pageSetup paperSize="9" firstPageNumber="12" fitToHeight="0" orientation="portrait" useFirstPageNumber="1" r:id="rId1"/>
      <headerFooter alignWithMargins="0">
        <oddFooter>&amp;C&amp;"Times New Roman,Regular"&amp;11&amp;P</oddFooter>
      </headerFooter>
      <autoFilter ref="B1:H1"/>
    </customSheetView>
    <customSheetView guid="{BDCF7345-18B1-4C88-89F2-E67F940CDF85}" showPageBreaks="1" printArea="1" showAutoFilter="1" view="pageBreakPreview" topLeftCell="A20">
      <selection activeCell="A30" sqref="A30:IV30"/>
      <pageMargins left="0.74803149606299202" right="0.74803149606299202" top="0.74803149606299202" bottom="4.1338582677165396" header="0.35" footer="3.67"/>
      <pageSetup paperSize="9" firstPageNumber="11" fitToHeight="0" orientation="portrait" useFirstPageNumber="1" r:id="rId2"/>
      <headerFooter alignWithMargins="0">
        <oddFooter>&amp;C&amp;"Times New Roman,Regular"&amp;11&amp;P</oddFooter>
      </headerFooter>
      <autoFilter ref="B1:H1"/>
    </customSheetView>
    <customSheetView guid="{0A01029B-7B3B-461F-BED3-37847DEE34DD}" showPageBreaks="1" printArea="1" showAutoFilter="1" view="pageBreakPreview" topLeftCell="A197">
      <selection activeCell="B207" sqref="B207:C207"/>
      <pageMargins left="0.74803149606299202" right="0.74803149606299202" top="0.74803149606299202" bottom="4.1338582677165396" header="0.35" footer="3.67"/>
      <pageSetup paperSize="9" firstPageNumber="8" fitToHeight="0" orientation="portrait" useFirstPageNumber="1" r:id="rId3"/>
      <headerFooter alignWithMargins="0">
        <oddFooter>&amp;C&amp;"Times New Roman,Regular"&amp;11&amp;P</oddFooter>
      </headerFooter>
      <autoFilter ref="B1:H1"/>
    </customSheetView>
    <customSheetView guid="{E4E8F753-76B4-42E1-AD26-8B3589CB8A4B}" showPageBreaks="1" printArea="1" showAutoFilter="1" view="pageBreakPreview" showRuler="0" topLeftCell="A194">
      <selection activeCell="E77" sqref="E77:G77"/>
      <pageMargins left="0.74803149606299202" right="0.74803149606299202" top="0.74803149606299202" bottom="4.1338582677165396" header="0.35" footer="3.67"/>
      <pageSetup paperSize="9" firstPageNumber="8" fitToHeight="0" orientation="portrait" useFirstPageNumber="1" r:id="rId4"/>
      <headerFooter alignWithMargins="0">
        <oddFooter>&amp;C&amp;"Times New Roman,Regular"&amp;11&amp;P</oddFooter>
      </headerFooter>
      <autoFilter ref="B1:H1"/>
    </customSheetView>
    <customSheetView guid="{CBFC2224-D3AC-4AA3-8CE4-B555FCF23158}" showPageBreaks="1" printArea="1" showAutoFilter="1" view="pageBreakPreview" topLeftCell="A25">
      <selection activeCell="F33" sqref="F33"/>
      <pageMargins left="0.74803149606299202" right="0.74803149606299202" top="0.74803149606299202" bottom="4.1338582677165396" header="0.35" footer="3.67"/>
      <pageSetup paperSize="9" firstPageNumber="12" fitToHeight="0" orientation="portrait" useFirstPageNumber="1" r:id="rId5"/>
      <headerFooter alignWithMargins="0">
        <oddFooter>&amp;C&amp;"Times New Roman,Regular"&amp;11&amp;P</oddFooter>
      </headerFooter>
      <autoFilter ref="B1:H1"/>
    </customSheetView>
  </customSheetViews>
  <mergeCells count="15">
    <mergeCell ref="I12:R12"/>
    <mergeCell ref="S12:AB12"/>
    <mergeCell ref="I13:M13"/>
    <mergeCell ref="N13:R13"/>
    <mergeCell ref="S13:W13"/>
    <mergeCell ref="X13:AB13"/>
    <mergeCell ref="B42:F42"/>
    <mergeCell ref="B43:F43"/>
    <mergeCell ref="B14:C14"/>
    <mergeCell ref="A2:G2"/>
    <mergeCell ref="A1:G1"/>
    <mergeCell ref="A4:G4"/>
    <mergeCell ref="B5:G5"/>
    <mergeCell ref="B13:G13"/>
    <mergeCell ref="A41:C41"/>
  </mergeCells>
  <phoneticPr fontId="15" type="noConversion"/>
  <pageMargins left="0.74803149606299213" right="0.74803149606299213" top="0.74803149606299213" bottom="4.1338582677165361" header="0.35433070866141736" footer="3.6614173228346458"/>
  <pageSetup paperSize="9" firstPageNumber="8" fitToHeight="0" orientation="portrait" useFirstPageNumber="1" r:id="rId6"/>
  <headerFooter alignWithMargins="0">
    <oddFooter>&amp;C&amp;"Times New Roman,Regular"&amp;11&amp;P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71</vt:i4>
      </vt:variant>
    </vt:vector>
  </HeadingPairs>
  <TitlesOfParts>
    <vt:vector size="106" baseType="lpstr">
      <vt:lpstr>Introduc.</vt:lpstr>
      <vt:lpstr>Rev_Cap</vt:lpstr>
      <vt:lpstr>SUMMARY </vt:lpstr>
      <vt:lpstr>Dem1</vt:lpstr>
      <vt:lpstr>dem2</vt:lpstr>
      <vt:lpstr>dem3</vt:lpstr>
      <vt:lpstr>dem7</vt:lpstr>
      <vt:lpstr>dem10</vt:lpstr>
      <vt:lpstr>dem11</vt:lpstr>
      <vt:lpstr>dem12</vt:lpstr>
      <vt:lpstr>Dem13</vt:lpstr>
      <vt:lpstr>Dem14</vt:lpstr>
      <vt:lpstr>Dem15</vt:lpstr>
      <vt:lpstr>dem16</vt:lpstr>
      <vt:lpstr>dem18</vt:lpstr>
      <vt:lpstr>dem19</vt:lpstr>
      <vt:lpstr>dem20</vt:lpstr>
      <vt:lpstr>dem21</vt:lpstr>
      <vt:lpstr>dem22</vt:lpstr>
      <vt:lpstr>dem23</vt:lpstr>
      <vt:lpstr>dem24</vt:lpstr>
      <vt:lpstr>dem27</vt:lpstr>
      <vt:lpstr>dem28</vt:lpstr>
      <vt:lpstr>dem29</vt:lpstr>
      <vt:lpstr>dem30</vt:lpstr>
      <vt:lpstr>dem31</vt:lpstr>
      <vt:lpstr>dem33</vt:lpstr>
      <vt:lpstr>dem34</vt:lpstr>
      <vt:lpstr>dem35</vt:lpstr>
      <vt:lpstr>dem37</vt:lpstr>
      <vt:lpstr>dem38</vt:lpstr>
      <vt:lpstr>dem39</vt:lpstr>
      <vt:lpstr>dem40</vt:lpstr>
      <vt:lpstr>dem41</vt:lpstr>
      <vt:lpstr>PSC</vt:lpstr>
      <vt:lpstr>'dem10'!lottery</vt:lpstr>
      <vt:lpstr>'dem10'!lottery1</vt:lpstr>
      <vt:lpstr>lottery1</vt:lpstr>
      <vt:lpstr>'Dem1'!Print_Area</vt:lpstr>
      <vt:lpstr>'dem10'!Print_Area</vt:lpstr>
      <vt:lpstr>'dem11'!Print_Area</vt:lpstr>
      <vt:lpstr>'dem12'!Print_Area</vt:lpstr>
      <vt:lpstr>'Dem13'!Print_Area</vt:lpstr>
      <vt:lpstr>'Dem14'!Print_Area</vt:lpstr>
      <vt:lpstr>'Dem15'!Print_Area</vt:lpstr>
      <vt:lpstr>'dem16'!Print_Area</vt:lpstr>
      <vt:lpstr>'dem18'!Print_Area</vt:lpstr>
      <vt:lpstr>'dem19'!Print_Area</vt:lpstr>
      <vt:lpstr>'dem2'!Print_Area</vt:lpstr>
      <vt:lpstr>'dem20'!Print_Area</vt:lpstr>
      <vt:lpstr>'dem21'!Print_Area</vt:lpstr>
      <vt:lpstr>'dem22'!Print_Area</vt:lpstr>
      <vt:lpstr>'dem23'!Print_Area</vt:lpstr>
      <vt:lpstr>'dem24'!Print_Area</vt:lpstr>
      <vt:lpstr>'dem27'!Print_Area</vt:lpstr>
      <vt:lpstr>'dem28'!Print_Area</vt:lpstr>
      <vt:lpstr>'dem29'!Print_Area</vt:lpstr>
      <vt:lpstr>'dem3'!Print_Area</vt:lpstr>
      <vt:lpstr>'dem30'!Print_Area</vt:lpstr>
      <vt:lpstr>'dem31'!Print_Area</vt:lpstr>
      <vt:lpstr>'dem33'!Print_Area</vt:lpstr>
      <vt:lpstr>'dem34'!Print_Area</vt:lpstr>
      <vt:lpstr>'dem35'!Print_Area</vt:lpstr>
      <vt:lpstr>'dem37'!Print_Area</vt:lpstr>
      <vt:lpstr>'dem38'!Print_Area</vt:lpstr>
      <vt:lpstr>'dem39'!Print_Area</vt:lpstr>
      <vt:lpstr>'dem40'!Print_Area</vt:lpstr>
      <vt:lpstr>'dem41'!Print_Area</vt:lpstr>
      <vt:lpstr>'dem7'!Print_Area</vt:lpstr>
      <vt:lpstr>Introduc.!Print_Area</vt:lpstr>
      <vt:lpstr>PSC!Print_Area</vt:lpstr>
      <vt:lpstr>Rev_Cap!Print_Area</vt:lpstr>
      <vt:lpstr>'SUMMARY '!Print_Area</vt:lpstr>
      <vt:lpstr>'Dem1'!Print_Titles</vt:lpstr>
      <vt:lpstr>'dem10'!Print_Titles</vt:lpstr>
      <vt:lpstr>'dem11'!Print_Titles</vt:lpstr>
      <vt:lpstr>'dem12'!Print_Titles</vt:lpstr>
      <vt:lpstr>'Dem13'!Print_Titles</vt:lpstr>
      <vt:lpstr>'Dem14'!Print_Titles</vt:lpstr>
      <vt:lpstr>'Dem15'!Print_Titles</vt:lpstr>
      <vt:lpstr>'dem16'!Print_Titles</vt:lpstr>
      <vt:lpstr>'dem18'!Print_Titles</vt:lpstr>
      <vt:lpstr>'dem19'!Print_Titles</vt:lpstr>
      <vt:lpstr>'dem2'!Print_Titles</vt:lpstr>
      <vt:lpstr>'dem20'!Print_Titles</vt:lpstr>
      <vt:lpstr>'dem21'!Print_Titles</vt:lpstr>
      <vt:lpstr>'dem22'!Print_Titles</vt:lpstr>
      <vt:lpstr>'dem23'!Print_Titles</vt:lpstr>
      <vt:lpstr>'dem24'!Print_Titles</vt:lpstr>
      <vt:lpstr>'dem27'!Print_Titles</vt:lpstr>
      <vt:lpstr>'dem28'!Print_Titles</vt:lpstr>
      <vt:lpstr>'dem29'!Print_Titles</vt:lpstr>
      <vt:lpstr>'dem3'!Print_Titles</vt:lpstr>
      <vt:lpstr>'dem30'!Print_Titles</vt:lpstr>
      <vt:lpstr>'dem31'!Print_Titles</vt:lpstr>
      <vt:lpstr>'dem33'!Print_Titles</vt:lpstr>
      <vt:lpstr>'dem34'!Print_Titles</vt:lpstr>
      <vt:lpstr>'dem35'!Print_Titles</vt:lpstr>
      <vt:lpstr>'dem37'!Print_Titles</vt:lpstr>
      <vt:lpstr>'dem38'!Print_Titles</vt:lpstr>
      <vt:lpstr>'dem39'!Print_Titles</vt:lpstr>
      <vt:lpstr>'dem40'!Print_Titles</vt:lpstr>
      <vt:lpstr>'dem41'!Print_Titles</vt:lpstr>
      <vt:lpstr>'dem7'!Print_Titles</vt:lpstr>
      <vt:lpstr>PSC!Print_Titles</vt:lpstr>
      <vt:lpstr>'SUMMARY '!Print_Titles</vt:lpstr>
    </vt:vector>
  </TitlesOfParts>
  <Company>.:L4zy w4r3z:.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Siyon</cp:lastModifiedBy>
  <cp:lastPrinted>2014-11-15T07:30:14Z</cp:lastPrinted>
  <dcterms:created xsi:type="dcterms:W3CDTF">2011-07-12T05:33:40Z</dcterms:created>
  <dcterms:modified xsi:type="dcterms:W3CDTF">2014-11-25T07:37:53Z</dcterms:modified>
</cp:coreProperties>
</file>